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55" tabRatio="946" activeTab="5"/>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<sst xmlns="http://schemas.openxmlformats.org/spreadsheetml/2006/main" count="1333" uniqueCount="872">
  <si>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</si>
  <si>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</si>
  <si>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</si>
  <si>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</si>
  <si>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</si>
  <si>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</si>
  <si>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</si>
  <si>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</si>
  <si>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</si>
  <si>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</si>
  <si>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</si>
  <si>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</si>
  <si>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</si>
  <si>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</si>
  <si>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</si>
  <si>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</si>
  <si>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</si>
  <si>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</si>
  <si>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</si>
  <si>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</si>
  <si>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</si>
  <si>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</si>
  <si>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</si>
  <si>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</si>
  <si>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</si>
  <si>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</si>
  <si>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</si>
  <si>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</si>
  <si>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</si>
  <si>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</si>
  <si>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</si>
  <si>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</si>
  <si>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</si>
  <si>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</si>
  <si>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</si>
  <si>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</si>
  <si>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</si>
  <si>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</si>
  <si>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</si>
  <si>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</si>
  <si>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</si>
  <si>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</si>
  <si>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</si>
  <si>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</si>
  <si>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</si>
  <si>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</si>
  <si>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</si>
  <si>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</si>
  <si>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</si>
  <si>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</si>
  <si>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</si>
  <si>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</si>
  <si>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</si>
  <si>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</si>
  <si>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</si>
  <si>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</si>
  <si>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</si>
  <si>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</si>
  <si>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</si>
  <si>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</si>
  <si>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</si>
  <si>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</si>
  <si>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</si>
  <si>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</si>
  <si>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</si>
  <si>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</si>
  <si>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</si>
  <si>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</si>
  <si>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</si>
  <si>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</si>
  <si>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</si>
  <si>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</si>
  <si>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</si>
  <si>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</si>
  <si>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</si>
  <si>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</si>
  <si>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</si>
  <si>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</si>
  <si>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</si>
  <si>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</si>
  <si>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</si>
  <si>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</si>
  <si>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</si>
  <si>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</si>
  <si>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</si>
  <si>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</si>
  <si>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</si>
  <si>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</si>
  <si>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</si>
  <si>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</si>
  <si>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</si>
  <si>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</si>
  <si>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</si>
  <si>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</si>
  <si>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</si>
  <si>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</si>
  <si>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</si>
  <si>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</si>
  <si>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</si>
  <si>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</si>
  <si>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</si>
  <si>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</si>
  <si>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</si>
  <si>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</si>
  <si>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</si>
  <si>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</si>
  <si>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</si>
  <si>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</si>
  <si>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</si>
  <si>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</si>
  <si>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</si>
  <si>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</si>
  <si>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</si>
  <si>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</si>
  <si>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</si>
  <si>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</si>
  <si>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</si>
  <si>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</si>
  <si>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</si>
  <si>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</si>
  <si>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</si>
  <si>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</si>
  <si>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</si>
  <si>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</si>
  <si>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</si>
  <si>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</si>
  <si>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</si>
  <si>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</si>
  <si>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</si>
  <si>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</si>
  <si>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</si>
  <si>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</si>
  <si>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</si>
  <si>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</si>
  <si>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</si>
  <si>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</si>
  <si>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</si>
  <si>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</si>
  <si>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</si>
  <si>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</si>
  <si>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</si>
  <si>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</si>
  <si>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</si>
  <si>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</si>
  <si>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</si>
  <si>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</si>
  <si>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</si>
  <si>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</si>
  <si>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</si>
  <si>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</si>
  <si>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</si>
  <si>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</si>
  <si>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</si>
  <si>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</si>
  <si>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</si>
  <si>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</si>
  <si>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</si>
  <si>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</si>
  <si>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</si>
  <si>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</si>
  <si>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</si>
  <si>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</si>
  <si>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</si>
  <si>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</si>
  <si>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</si>
  <si>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</si>
  <si>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</si>
  <si>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</si>
  <si>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</si>
  <si>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</si>
  <si>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</si>
  <si>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</si>
  <si>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</si>
  <si>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</si>
  <si>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</si>
  <si>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</si>
  <si>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</si>
  <si>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</si>
  <si>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</si>
  <si>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</si>
  <si>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</si>
  <si>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</si>
  <si>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</si>
  <si>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</si>
  <si>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</si>
  <si>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</si>
  <si>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</si>
  <si>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</si>
  <si>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</si>
  <si>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</si>
  <si>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</si>
  <si>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</si>
  <si>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</si>
  <si>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</si>
  <si>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</si>
  <si>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</si>
  <si>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</si>
  <si>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</si>
  <si>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</si>
  <si>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</si>
  <si>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</si>
  <si>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</si>
  <si>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</si>
  <si>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</si>
  <si>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</si>
  <si>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</si>
  <si>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</si>
  <si>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</si>
  <si>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</si>
  <si>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</si>
  <si>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</si>
  <si>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</si>
  <si>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</si>
  <si>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</si>
  <si>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</si>
  <si>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</si>
  <si>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</si>
  <si>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</si>
  <si>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</si>
  <si>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</si>
  <si>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</si>
  <si>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</si>
  <si>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</si>
  <si>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</si>
  <si>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</si>
  <si>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</si>
  <si>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</si>
  <si>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</si>
  <si>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</si>
  <si>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</si>
  <si>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</si>
  <si>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</si>
  <si>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</si>
  <si>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</si>
  <si>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</si>
  <si>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</si>
  <si>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</si>
  <si>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</si>
  <si>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</si>
  <si>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</si>
  <si>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</si>
  <si>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</si>
  <si>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</si>
  <si>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</si>
  <si>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</si>
  <si>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</si>
  <si>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</si>
  <si>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</si>
  <si>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</si>
  <si>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</si>
  <si>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</si>
  <si>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</si>
  <si>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</si>
  <si>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</si>
  <si>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</si>
  <si>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</si>
  <si>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</si>
  <si>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</si>
  <si>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</si>
  <si>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</si>
  <si>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</si>
  <si>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</si>
  <si>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</si>
  <si>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</si>
  <si>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</si>
  <si>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</si>
  <si>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</si>
  <si>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</si>
  <si>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</si>
  <si>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</si>
  <si>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</si>
  <si>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</si>
  <si>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</si>
  <si>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</si>
  <si>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</si>
  <si>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</si>
  <si>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</si>
  <si>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</si>
  <si>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</si>
  <si>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</si>
  <si>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</si>
  <si>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</si>
  <si>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</si>
  <si>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</si>
  <si>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</si>
  <si>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</si>
  <si>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</si>
  <si>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</si>
  <si>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</si>
  <si>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</si>
  <si>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</si>
  <si>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</si>
  <si>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</si>
  <si>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</si>
  <si>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</si>
  <si>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</si>
  <si>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</si>
  <si>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</si>
  <si>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</si>
  <si>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</si>
  <si>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</si>
  <si>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</si>
  <si>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</si>
  <si>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</si>
  <si>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</si>
  <si>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</si>
  <si>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</si>
  <si>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</si>
  <si>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</si>
  <si>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</si>
  <si>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</si>
  <si>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</si>
  <si>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</si>
  <si>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</si>
  <si>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</si>
  <si>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</si>
  <si>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</si>
  <si>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</si>
  <si>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</si>
  <si>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</si>
  <si>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</si>
  <si>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</si>
  <si>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</si>
  <si>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</si>
  <si>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</si>
  <si>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</si>
  <si>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</si>
  <si>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</si>
  <si>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</si>
  <si>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</si>
  <si>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</si>
  <si>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</si>
  <si>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</si>
  <si>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</si>
  <si>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</si>
  <si>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</si>
  <si>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</si>
  <si>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</si>
  <si>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</si>
  <si>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</si>
  <si>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</si>
  <si>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</si>
  <si>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</si>
  <si>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</si>
  <si>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</si>
  <si>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</si>
  <si>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</si>
  <si>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</si>
  <si>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</si>
  <si>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</si>
  <si>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</si>
  <si>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</si>
  <si>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</si>
  <si>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</si>
  <si>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</si>
  <si>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</si>
  <si>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</si>
  <si>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</si>
  <si>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</si>
  <si>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</si>
  <si>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</si>
  <si>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</si>
  <si>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</si>
  <si>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</si>
  <si>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</si>
  <si>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</si>
  <si>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</si>
  <si>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</si>
  <si>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</si>
  <si>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</si>
  <si>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</si>
  <si>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</si>
  <si>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</si>
  <si>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</si>
  <si>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</si>
  <si>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</si>
  <si>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</si>
  <si>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</si>
  <si>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</si>
  <si>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</si>
  <si>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</si>
  <si>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</si>
  <si>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</si>
  <si>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</si>
  <si>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</si>
  <si>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</si>
  <si>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</si>
  <si>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</si>
  <si>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</si>
  <si>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</si>
  <si>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</si>
  <si>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</si>
  <si>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</si>
  <si>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</si>
  <si>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</si>
  <si>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</si>
  <si>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</si>
  <si>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</si>
  <si>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</si>
  <si>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</si>
  <si>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</si>
  <si>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</si>
  <si>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</si>
  <si>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</si>
  <si>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</si>
  <si>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</si>
  <si>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</si>
  <si>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</si>
  <si>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</si>
  <si>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</si>
  <si>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</si>
  <si>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</si>
  <si>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</si>
  <si>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</si>
  <si>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</si>
  <si>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</si>
  <si>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</si>
  <si>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</si>
  <si>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</si>
  <si>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</si>
  <si>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</si>
  <si>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</si>
  <si>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</si>
  <si>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</si>
  <si>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</si>
  <si>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</si>
  <si>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</si>
  <si>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</si>
  <si>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</si>
  <si>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</si>
  <si>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</si>
  <si>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</si>
  <si>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</si>
  <si>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</si>
  <si>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</si>
  <si>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</si>
  <si>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</si>
  <si>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</si>
  <si>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</si>
  <si>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</si>
  <si>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</si>
  <si>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</si>
  <si>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</si>
  <si>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</si>
  <si>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</si>
  <si>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</si>
  <si>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</si>
  <si>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</si>
  <si>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</si>
  <si>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</si>
  <si>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</si>
  <si>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</si>
  <si>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</si>
  <si>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</si>
  <si>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</si>
  <si>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</si>
  <si>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</si>
  <si>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</si>
  <si>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</si>
  <si>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</si>
  <si>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</si>
  <si>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</si>
  <si>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</si>
  <si>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</si>
  <si>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</si>
  <si>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</si>
  <si>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</si>
  <si>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</si>
  <si>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</si>
  <si>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</si>
  <si>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</si>
  <si>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</si>
  <si>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</si>
  <si>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</si>
  <si>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</si>
  <si>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</si>
  <si>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</si>
  <si>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</si>
  <si>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</si>
  <si>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</si>
  <si>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</si>
  <si>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</si>
  <si>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</si>
  <si>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</si>
  <si>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</si>
  <si>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</si>
  <si>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</si>
  <si>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</si>
  <si>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</si>
  <si>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</si>
  <si>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</si>
  <si>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</si>
  <si>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</si>
  <si>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</si>
  <si>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</si>
  <si>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</si>
  <si>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</si>
  <si>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</si>
  <si>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</si>
  <si>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</si>
  <si>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</si>
  <si>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</si>
  <si>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</si>
  <si>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</si>
  <si>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</si>
  <si>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</si>
  <si>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</si>
  <si>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</si>
  <si>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</si>
  <si>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</si>
  <si>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</si>
  <si>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</si>
  <si>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</si>
  <si>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</si>
  <si>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</si>
  <si>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</si>
  <si>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</si>
  <si>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</si>
  <si>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</si>
  <si>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</si>
  <si>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</si>
  <si>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</si>
  <si>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</si>
  <si>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</si>
  <si>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</si>
  <si>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</si>
  <si>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</si>
  <si>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</si>
  <si>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</si>
  <si>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</si>
  <si>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</si>
  <si>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</si>
  <si>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</si>
  <si>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</si>
  <si>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</si>
  <si>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</si>
  <si>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</si>
  <si>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</si>
  <si>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</si>
  <si>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</si>
  <si>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</si>
  <si>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</si>
  <si>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</si>
  <si>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</si>
  <si>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</si>
  <si>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</si>
  <si>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</si>
  <si>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</si>
  <si>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</si>
  <si>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</si>
  <si>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</si>
  <si>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</si>
  <si>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</si>
  <si>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</si>
  <si>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</si>
  <si>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</si>
  <si>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</si>
  <si>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</si>
  <si>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</si>
  <si>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</si>
  <si>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</si>
  <si>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</si>
  <si>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</si>
  <si>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</si>
  <si>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</si>
  <si>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</si>
  <si>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</si>
  <si>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</si>
  <si>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</si>
  <si>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</si>
  <si>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</si>
  <si>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</si>
  <si>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</si>
  <si>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</si>
  <si>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</si>
  <si>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</si>
  <si>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</si>
  <si>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</si>
  <si>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</si>
  <si>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</si>
  <si>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</si>
  <si>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</si>
  <si>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</si>
  <si>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</si>
  <si>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</si>
  <si>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</si>
  <si>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</si>
  <si>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</si>
  <si>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</si>
  <si>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</si>
  <si>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</si>
  <si>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</si>
  <si>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</si>
  <si>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</si>
  <si>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</si>
  <si>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</si>
  <si>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</si>
  <si>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</si>
  <si>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</si>
  <si>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</si>
  <si>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</si>
  <si>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</si>
  <si>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</si>
  <si>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</si>
  <si>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</si>
  <si>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</si>
  <si>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</si>
  <si>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</si>
  <si>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</si>
  <si>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</si>
  <si>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</si>
  <si>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</si>
  <si>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</si>
  <si>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</si>
  <si>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</si>
  <si>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</si>
  <si>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</si>
  <si>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</si>
  <si>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</si>
  <si>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</si>
  <si>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</si>
  <si>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</si>
  <si>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</si>
  <si>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</si>
  <si>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</si>
  <si>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</si>
  <si>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</si>
  <si>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</si>
  <si>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</si>
  <si>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</si>
  <si>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</si>
  <si>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</si>
  <si>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</si>
  <si>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</si>
  <si>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</si>
  <si>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</si>
  <si>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</si>
  <si>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</si>
  <si>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</si>
  <si>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</si>
  <si>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</si>
  <si>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</si>
  <si>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</si>
  <si>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</si>
  <si>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</si>
  <si>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</si>
  <si>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</si>
  <si>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</si>
  <si>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</si>
  <si>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</si>
  <si>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</si>
  <si>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</si>
  <si>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</si>
  <si>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</si>
  <si>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</si>
  <si>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</si>
  <si>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</si>
  <si>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</si>
  <si>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</si>
  <si>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</si>
  <si>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</si>
  <si>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</si>
  <si>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</si>
  <si>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</si>
  <si>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</si>
  <si>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</si>
  <si>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</si>
  <si>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</si>
  <si>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</si>
  <si>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</si>
  <si>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</si>
  <si>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</si>
  <si>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</si>
  <si>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</si>
  <si>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</si>
  <si>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</si>
  <si>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</si>
  <si>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</si>
  <si>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</si>
  <si>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</si>
  <si>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</si>
  <si>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</si>
  <si>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</si>
  <si>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</si>
  <si>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</si>
  <si>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</si>
  <si>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</si>
  <si>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</si>
  <si>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</si>
  <si>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</si>
  <si>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</si>
  <si>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</si>
  <si>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</si>
  <si>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</si>
  <si>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</si>
  <si>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</si>
  <si>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</si>
  <si>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</si>
  <si>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</si>
  <si>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</si>
  <si>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</si>
  <si>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</si>
  <si>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</si>
  <si>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</si>
  <si>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</si>
  <si>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</si>
  <si>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</si>
  <si>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</si>
  <si>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</si>
  <si>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</si>
  <si>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</si>
  <si>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</si>
  <si>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</si>
  <si>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</si>
  <si>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</si>
  <si>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</si>
  <si>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</si>
  <si>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</si>
  <si>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</si>
  <si>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</si>
  <si>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</si>
  <si>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</si>
  <si>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</si>
  <si>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</si>
  <si>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</si>
  <si>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</si>
  <si>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</si>
  <si>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</si>
  <si>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</si>
  <si>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</si>
  <si>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</si>
  <si>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</si>
  <si>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</si>
  <si>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</si>
  <si>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</si>
  <si>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</si>
  <si>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</si>
  <si>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</si>
  <si>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</si>
  <si>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</si>
  <si>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</si>
  <si>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</si>
  <si>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</si>
  <si>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</si>
  <si>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</si>
  <si>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</si>
  <si>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</si>
  <si>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</si>
  <si>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</si>
  <si>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</si>
  <si>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</si>
  <si>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</si>
  <si>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</si>
  <si>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</si>
  <si>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</si>
  <si>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</si>
  <si>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</si>
  <si>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</si>
  <si>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</si>
  <si>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</si>
  <si>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</si>
  <si>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</si>
  <si>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</si>
  <si>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</si>
  <si>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</si>
  <si>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</si>
  <si>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</si>
  <si>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</si>
  <si>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</si>
  <si>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</si>
  <si>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</si>
  <si>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</si>
  <si>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</si>
  <si>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</si>
  <si>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</si>
  <si>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</si>
  <si>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</si>
  <si>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</si>
  <si>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</si>
  <si>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</si>
  <si>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</si>
  <si>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</si>
  <si>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</si>
  <si>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</si>
  <si>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</si>
  <si>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</si>
  <si>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</si>
  <si>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</si>
  <si>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</si>
  <si>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</si>
  <si>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</si>
  <si>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</si>
  <si>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</si>
  <si>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</si>
  <si>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</si>
  <si>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</si>
  <si>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</si>
  <si>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</si>
  <si>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</si>
  <si>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</si>
  <si>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</si>
  <si>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</si>
  <si>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</si>
  <si>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</si>
  <si>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</si>
  <si>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</si>
  <si>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</si>
  <si>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</si>
  <si>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</si>
  <si>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</si>
  <si>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</si>
  <si>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</si>
  <si>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</si>
  <si>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</si>
  <si>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</si>
  <si>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</si>
  <si>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</si>
  <si>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</si>
  <si>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</si>
  <si>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</si>
  <si>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</si>
  <si>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</si>
  <si>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</si>
  <si>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</si>
  <si>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</si>
  <si>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</si>
  <si>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</si>
  <si>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</si>
  <si>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</si>
  <si>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</si>
  <si>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</si>
  <si>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</si>
  <si>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</si>
  <si>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</si>
  <si>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</si>
  <si>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</si>
  <si>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</si>
  <si>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</si>
  <si>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</si>
  <si>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</si>
  <si>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</si>
  <si>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</si>
  <si>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</si>
  <si>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</si>
  <si>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</si>
  <si>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</si>
  <si>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</si>
  <si>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</si>
  <si>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</si>
  <si>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207150325</t>
  </si>
  <si>
    <t>28.02.</t>
  </si>
  <si>
    <t>2023 година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</si>
  <si>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</si>
  <si>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</si>
  <si>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</si>
  <si>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</si>
  <si>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0</t>
  </si>
  <si>
    <t>4</t>
  </si>
  <si>
    <t>9</t>
  </si>
  <si>
    <t>8</t>
  </si>
  <si>
    <t>7</t>
  </si>
  <si>
    <t>6</t>
  </si>
  <si>
    <t>Прилеп</t>
  </si>
  <si>
    <t>2</t>
  </si>
  <si>
    <t>3</t>
  </si>
  <si>
    <t>Благица Филипоска</t>
  </si>
  <si>
    <t xml:space="preserve">С.О.У.“ЃОРЧЕ ПЕТРОВ“   </t>
  </si>
  <si>
    <t xml:space="preserve">ул.“Октомвриска“ бр.2ж  Прилеп </t>
  </si>
  <si>
    <t>048/426-772</t>
  </si>
  <si>
    <t>Петра Лукароска</t>
  </si>
  <si>
    <t>Техничко и стручно средно образование</t>
  </si>
  <si>
    <t>85.32</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</si>
</sst>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_-* #,##0_-;\-* #,##0_-;_-* &quot;-&quot;_-;_-@_-"/>
    <numFmt numFmtId="173" formatCode="_-* #,##0.00_-;\-* #,##0.00_-;_-* &quot;-&quot;??_-;_-@_-"/>
    <numFmt numFmtId="174" formatCode="[$-F400]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49" fontId="92" fillId="2" borderId="17"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49" fontId="100" fillId="27" borderId="17"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74"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user\Downloads\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0" sqref="C20:O20"/>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49">
        <v>5</v>
      </c>
      <c r="D3" s="249">
        <v>1</v>
      </c>
      <c r="E3" s="249">
        <v>0</v>
      </c>
      <c r="F3" s="115"/>
      <c r="G3" s="115"/>
      <c r="H3" s="115"/>
      <c r="I3" s="115"/>
      <c r="J3" s="115"/>
      <c r="K3" s="115"/>
      <c r="L3" s="115"/>
      <c r="M3" s="115"/>
      <c r="N3" s="115"/>
      <c r="O3" s="115"/>
      <c r="P3" s="115"/>
      <c r="Q3" s="115"/>
    </row>
    <row r="4" spans="2:17" ht="17.25" customHeight="1">
      <c r="B4" s="59" t="s">
        <v>263</v>
      </c>
      <c r="C4" s="250" t="s">
        <v>856</v>
      </c>
      <c r="D4" s="250" t="s">
        <v>857</v>
      </c>
      <c r="E4" s="250" t="s">
        <v>856</v>
      </c>
      <c r="F4" s="250" t="s">
        <v>858</v>
      </c>
      <c r="G4" s="250" t="s">
        <v>859</v>
      </c>
      <c r="H4" s="250" t="s">
        <v>330</v>
      </c>
      <c r="I4" s="250" t="s">
        <v>323</v>
      </c>
      <c r="J4" s="250" t="s">
        <v>856</v>
      </c>
      <c r="K4" s="115"/>
      <c r="L4" s="115"/>
      <c r="M4" s="115"/>
      <c r="N4" s="115"/>
      <c r="O4" s="115"/>
      <c r="P4" s="115"/>
      <c r="Q4" s="115"/>
    </row>
    <row r="5" spans="2:17" ht="17.25" customHeight="1">
      <c r="B5" s="59" t="s">
        <v>325</v>
      </c>
      <c r="C5" s="250" t="s">
        <v>860</v>
      </c>
      <c r="D5" s="250" t="s">
        <v>330</v>
      </c>
      <c r="E5" s="250" t="s">
        <v>861</v>
      </c>
      <c r="F5" s="250" t="s">
        <v>856</v>
      </c>
      <c r="G5" s="250" t="s">
        <v>323</v>
      </c>
      <c r="H5" s="250" t="s">
        <v>856</v>
      </c>
      <c r="I5" s="250" t="s">
        <v>861</v>
      </c>
      <c r="J5" s="250" t="s">
        <v>330</v>
      </c>
      <c r="K5" s="250" t="s">
        <v>857</v>
      </c>
      <c r="L5" s="250" t="s">
        <v>859</v>
      </c>
      <c r="M5" s="250" t="s">
        <v>860</v>
      </c>
      <c r="N5" s="250" t="s">
        <v>859</v>
      </c>
      <c r="O5" s="250" t="s">
        <v>860</v>
      </c>
      <c r="P5" s="250" t="s">
        <v>323</v>
      </c>
      <c r="Q5" s="250" t="s">
        <v>863</v>
      </c>
    </row>
    <row r="7" ht="15">
      <c r="B7" s="61" t="s">
        <v>262</v>
      </c>
    </row>
    <row r="8" spans="2:18" ht="17.25" customHeight="1">
      <c r="B8" s="59" t="s">
        <v>214</v>
      </c>
      <c r="C8" s="265" t="s">
        <v>866</v>
      </c>
      <c r="D8" s="266"/>
      <c r="E8" s="266"/>
      <c r="F8" s="266"/>
      <c r="G8" s="266"/>
      <c r="H8" s="266"/>
      <c r="I8" s="266"/>
      <c r="J8" s="266"/>
      <c r="K8" s="266"/>
      <c r="L8" s="266"/>
      <c r="M8" s="266"/>
      <c r="N8" s="266"/>
      <c r="O8" s="266"/>
      <c r="P8" s="266"/>
      <c r="Q8" s="266"/>
      <c r="R8" s="267"/>
    </row>
    <row r="9" spans="2:18" ht="17.25" customHeight="1">
      <c r="B9" s="60" t="s">
        <v>265</v>
      </c>
      <c r="C9" s="254" t="s">
        <v>867</v>
      </c>
      <c r="D9" s="254"/>
      <c r="E9" s="254"/>
      <c r="F9" s="254"/>
      <c r="G9" s="254"/>
      <c r="H9" s="254"/>
      <c r="I9" s="254"/>
      <c r="J9" s="254"/>
      <c r="K9" s="254"/>
      <c r="L9" s="254"/>
      <c r="M9" s="254"/>
      <c r="N9" s="254"/>
      <c r="O9" s="254"/>
      <c r="P9" s="254"/>
      <c r="Q9" s="254"/>
      <c r="R9" s="254"/>
    </row>
    <row r="10" spans="2:18" ht="17.25" customHeight="1">
      <c r="B10" s="60" t="s">
        <v>266</v>
      </c>
      <c r="C10" s="254" t="s">
        <v>862</v>
      </c>
      <c r="D10" s="254"/>
      <c r="E10" s="254"/>
      <c r="F10" s="254"/>
      <c r="G10" s="254"/>
      <c r="H10" s="254"/>
      <c r="I10" s="254"/>
      <c r="J10" s="254"/>
      <c r="K10" s="254"/>
      <c r="L10" s="254"/>
      <c r="M10" s="254"/>
      <c r="N10" s="254"/>
      <c r="O10" s="254"/>
      <c r="P10" s="114"/>
      <c r="Q10" s="114"/>
      <c r="R10" s="115"/>
    </row>
    <row r="11" spans="2:18" ht="17.25" customHeight="1">
      <c r="B11" s="60" t="s">
        <v>267</v>
      </c>
      <c r="C11" s="254" t="s">
        <v>868</v>
      </c>
      <c r="D11" s="254"/>
      <c r="E11" s="254"/>
      <c r="F11" s="254"/>
      <c r="G11" s="254"/>
      <c r="H11" s="254"/>
      <c r="I11" s="254"/>
      <c r="J11" s="254"/>
      <c r="K11" s="254"/>
      <c r="L11" s="254"/>
      <c r="M11" s="254"/>
      <c r="N11" s="254"/>
      <c r="O11" s="254"/>
      <c r="P11" s="114"/>
      <c r="Q11" s="114"/>
      <c r="R11" s="115"/>
    </row>
    <row r="12" spans="2:17" ht="17.25" customHeight="1">
      <c r="B12" s="60" t="s">
        <v>275</v>
      </c>
      <c r="C12" s="269"/>
      <c r="D12" s="270"/>
      <c r="E12" s="270"/>
      <c r="F12" s="270"/>
      <c r="G12" s="270"/>
      <c r="H12" s="270"/>
      <c r="I12" s="270"/>
      <c r="J12" s="270"/>
      <c r="K12" s="270"/>
      <c r="L12" s="270"/>
      <c r="M12" s="270"/>
      <c r="N12" s="270"/>
      <c r="O12" s="271"/>
      <c r="P12" s="4"/>
      <c r="Q12" s="4"/>
    </row>
    <row r="13" spans="2:17" ht="17.25" customHeight="1">
      <c r="B13" s="60" t="s">
        <v>6</v>
      </c>
      <c r="C13" s="250" t="s">
        <v>857</v>
      </c>
      <c r="D13" s="250" t="s">
        <v>856</v>
      </c>
      <c r="E13" s="250" t="s">
        <v>863</v>
      </c>
      <c r="F13" s="250" t="s">
        <v>323</v>
      </c>
      <c r="G13" s="250" t="s">
        <v>858</v>
      </c>
      <c r="H13" s="250" t="s">
        <v>859</v>
      </c>
      <c r="I13" s="250" t="s">
        <v>864</v>
      </c>
      <c r="J13" s="250" t="s">
        <v>323</v>
      </c>
      <c r="K13" s="250" t="s">
        <v>323</v>
      </c>
      <c r="L13" s="250" t="s">
        <v>323</v>
      </c>
      <c r="M13" s="250" t="s">
        <v>860</v>
      </c>
      <c r="N13" s="250" t="s">
        <v>860</v>
      </c>
      <c r="O13" s="250" t="s">
        <v>858</v>
      </c>
      <c r="P13" s="36"/>
      <c r="Q13" s="36"/>
    </row>
    <row r="14" spans="2:17" ht="17.25" customHeight="1">
      <c r="B14" s="60" t="s">
        <v>240</v>
      </c>
      <c r="C14" s="275">
        <v>2022</v>
      </c>
      <c r="D14" s="275"/>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865</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68" t="s">
        <v>869</v>
      </c>
      <c r="D19" s="268"/>
      <c r="E19" s="268"/>
      <c r="F19" s="268"/>
      <c r="G19" s="268"/>
      <c r="H19" s="268"/>
      <c r="I19" s="268"/>
      <c r="J19" s="268"/>
      <c r="K19" s="268"/>
      <c r="L19" s="268"/>
      <c r="M19" s="268"/>
      <c r="N19" s="268"/>
      <c r="O19" s="268"/>
      <c r="P19" s="9"/>
      <c r="Q19" s="9"/>
      <c r="R19" s="9"/>
      <c r="S19" s="263" t="s">
        <v>328</v>
      </c>
      <c r="T19" s="263"/>
      <c r="U19" s="242" t="s">
        <v>268</v>
      </c>
      <c r="V19" s="261">
        <v>2022</v>
      </c>
      <c r="W19" s="261"/>
      <c r="X19" s="243" t="s">
        <v>9</v>
      </c>
      <c r="Y19" s="241"/>
      <c r="Z19" s="241"/>
      <c r="AA19" s="241"/>
      <c r="AB19" s="241"/>
      <c r="AC19" s="241"/>
      <c r="AD19" s="241"/>
    </row>
    <row r="20" spans="2:30" ht="17.25" customHeight="1">
      <c r="B20" s="59" t="s">
        <v>320</v>
      </c>
      <c r="C20" s="282" t="s">
        <v>862</v>
      </c>
      <c r="D20" s="282"/>
      <c r="E20" s="282"/>
      <c r="F20" s="282"/>
      <c r="G20" s="282"/>
      <c r="H20" s="282"/>
      <c r="I20" s="282"/>
      <c r="J20" s="282"/>
      <c r="K20" s="282"/>
      <c r="L20" s="282"/>
      <c r="M20" s="282"/>
      <c r="N20" s="282"/>
      <c r="O20" s="282"/>
      <c r="P20" s="47"/>
      <c r="Q20" s="20"/>
      <c r="R20" s="9"/>
      <c r="S20" s="20"/>
      <c r="T20" s="283"/>
      <c r="U20" s="283"/>
      <c r="V20" s="283"/>
      <c r="W20" s="283"/>
      <c r="X20" s="283"/>
      <c r="Y20" s="283"/>
      <c r="Z20" s="283"/>
      <c r="AA20" s="241"/>
      <c r="AB20" s="241"/>
      <c r="AC20" s="241"/>
      <c r="AD20" s="241"/>
    </row>
    <row r="21" spans="2:30" ht="17.25" customHeight="1">
      <c r="B21" s="65" t="s">
        <v>60</v>
      </c>
      <c r="C21" s="280" t="s">
        <v>850</v>
      </c>
      <c r="D21" s="281"/>
      <c r="E21" s="281"/>
      <c r="F21" s="281"/>
      <c r="G21" s="281"/>
      <c r="H21" s="281"/>
      <c r="I21" s="277" t="s">
        <v>851</v>
      </c>
      <c r="J21" s="278"/>
      <c r="K21" s="278"/>
      <c r="L21" s="278"/>
      <c r="M21" s="278"/>
      <c r="N21" s="278"/>
      <c r="O21" s="279"/>
      <c r="P21" s="19"/>
      <c r="Q21" s="20"/>
      <c r="R21" s="20"/>
      <c r="S21" s="258" t="s">
        <v>557</v>
      </c>
      <c r="T21" s="259"/>
      <c r="U21" s="259"/>
      <c r="V21" s="259"/>
      <c r="W21" s="259"/>
      <c r="X21" s="259"/>
      <c r="Y21" s="259"/>
      <c r="Z21" s="260"/>
      <c r="AA21" s="66"/>
      <c r="AB21" s="66"/>
      <c r="AC21" s="66"/>
      <c r="AD21" s="66"/>
    </row>
    <row r="22" spans="2:30" ht="17.25" customHeight="1">
      <c r="B22" s="167" t="s">
        <v>740</v>
      </c>
      <c r="C22" s="272" t="s">
        <v>849</v>
      </c>
      <c r="D22" s="273"/>
      <c r="E22" s="273"/>
      <c r="F22" s="273"/>
      <c r="G22" s="273"/>
      <c r="H22" s="273"/>
      <c r="I22" s="273"/>
      <c r="J22" s="273"/>
      <c r="K22" s="273"/>
      <c r="L22" s="273"/>
      <c r="M22" s="273"/>
      <c r="N22" s="273"/>
      <c r="O22" s="274"/>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6"/>
      <c r="R23" s="276"/>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B696"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30">
      <selection activeCell="AD133" sqref="AD133:AG133"/>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6"/>
      <c r="AE2" s="306"/>
      <c r="AF2" s="306"/>
      <c r="AG2" s="306"/>
    </row>
    <row r="3" spans="2:34" ht="15">
      <c r="B3" s="13"/>
      <c r="N3" s="5"/>
      <c r="O3" s="14"/>
      <c r="P3" s="14"/>
      <c r="Q3" s="18"/>
      <c r="R3" s="5"/>
      <c r="S3" s="5"/>
      <c r="T3" s="307"/>
      <c r="U3" s="308"/>
      <c r="V3" s="307"/>
      <c r="W3" s="308"/>
      <c r="X3" s="48"/>
      <c r="Y3" s="48"/>
      <c r="AH3" s="15"/>
    </row>
    <row r="4" spans="2:34" ht="15">
      <c r="B4" s="13"/>
      <c r="N4" s="186"/>
      <c r="O4" s="309" t="s">
        <v>0</v>
      </c>
      <c r="P4" s="309"/>
      <c r="Q4" s="309"/>
      <c r="S4" s="66"/>
      <c r="T4" s="309" t="s">
        <v>1</v>
      </c>
      <c r="U4" s="310"/>
      <c r="V4" s="310"/>
      <c r="W4" s="310"/>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9</v>
      </c>
      <c r="L6" s="80" t="str">
        <f>Насловна!G4</f>
        <v>8</v>
      </c>
      <c r="M6" s="80" t="str">
        <f>Насловна!H4</f>
        <v>5</v>
      </c>
      <c r="N6" s="80" t="str">
        <f>Насловна!I4</f>
        <v>1</v>
      </c>
      <c r="O6" s="80" t="str">
        <f>Насловна!J4</f>
        <v>0</v>
      </c>
      <c r="P6" s="74"/>
      <c r="Q6" s="74"/>
      <c r="R6" s="38" t="str">
        <f>Насловна!C5</f>
        <v>7</v>
      </c>
      <c r="S6" s="38" t="str">
        <f>Насловна!D5</f>
        <v>5</v>
      </c>
      <c r="T6" s="38" t="str">
        <f>Насловна!E5</f>
        <v>6</v>
      </c>
      <c r="U6" s="38" t="str">
        <f>Насловна!F5</f>
        <v>0</v>
      </c>
      <c r="V6" s="38" t="str">
        <f>Насловна!G5</f>
        <v>1</v>
      </c>
      <c r="W6" s="38" t="str">
        <f>Насловна!H5</f>
        <v>0</v>
      </c>
      <c r="X6" s="38" t="str">
        <f>Насловна!I5</f>
        <v>6</v>
      </c>
      <c r="Y6" s="38" t="str">
        <f>Насловна!J5</f>
        <v>5</v>
      </c>
      <c r="Z6" s="38" t="str">
        <f>Насловна!K5</f>
        <v>4</v>
      </c>
      <c r="AA6" s="38" t="str">
        <f>Насловна!L5</f>
        <v>8</v>
      </c>
      <c r="AB6" s="38" t="str">
        <f>Насловна!M5</f>
        <v>7</v>
      </c>
      <c r="AC6" s="38" t="str">
        <f>Насловна!N5</f>
        <v>8</v>
      </c>
      <c r="AD6" s="38" t="str">
        <f>Насловна!O5</f>
        <v>7</v>
      </c>
      <c r="AE6" s="38" t="str">
        <f>Насловна!P5</f>
        <v>1</v>
      </c>
      <c r="AF6" s="38" t="str">
        <f>Насловна!Q5</f>
        <v>2</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300" t="s">
        <v>2</v>
      </c>
      <c r="D9" s="300"/>
      <c r="E9" s="300"/>
      <c r="F9" s="79"/>
      <c r="G9" s="79"/>
      <c r="H9" s="300" t="s">
        <v>3</v>
      </c>
      <c r="I9" s="300"/>
      <c r="J9" s="300"/>
      <c r="K9" s="300"/>
      <c r="L9" s="300"/>
      <c r="M9" s="300"/>
      <c r="N9" s="300"/>
      <c r="O9" s="300"/>
      <c r="P9" s="79"/>
      <c r="Q9" s="79"/>
      <c r="R9" s="301" t="s">
        <v>4</v>
      </c>
      <c r="S9" s="301"/>
      <c r="T9" s="301"/>
      <c r="U9" s="301"/>
      <c r="V9" s="301"/>
      <c r="W9" s="301"/>
      <c r="X9" s="301"/>
      <c r="Y9" s="301"/>
      <c r="Z9" s="301"/>
      <c r="AA9" s="301"/>
      <c r="AB9" s="301"/>
      <c r="AC9" s="301"/>
      <c r="AD9" s="301"/>
      <c r="AE9" s="301"/>
      <c r="AF9" s="301"/>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5" t="s">
        <v>214</v>
      </c>
      <c r="D12" s="285"/>
      <c r="E12" s="285"/>
      <c r="F12" s="285"/>
      <c r="G12" s="285"/>
      <c r="H12" s="285"/>
      <c r="I12" s="285"/>
      <c r="J12" s="285"/>
      <c r="O12" s="302" t="str">
        <f>Насловна!C8</f>
        <v>С.О.У.“ЃОРЧЕ ПЕТРОВ“   </v>
      </c>
      <c r="P12" s="302"/>
      <c r="Q12" s="302"/>
      <c r="R12" s="302"/>
      <c r="S12" s="302"/>
      <c r="T12" s="302"/>
      <c r="U12" s="302"/>
      <c r="V12" s="302"/>
      <c r="W12" s="302"/>
      <c r="X12" s="302"/>
      <c r="Y12" s="302"/>
      <c r="Z12" s="302"/>
      <c r="AA12" s="302"/>
      <c r="AB12" s="302"/>
      <c r="AC12" s="302"/>
      <c r="AD12" s="302"/>
      <c r="AE12" s="302"/>
      <c r="AF12" s="302"/>
      <c r="AG12" s="302"/>
      <c r="AH12" s="1"/>
    </row>
    <row r="13" spans="3:34" ht="21.75" customHeight="1">
      <c r="C13" s="305" t="s">
        <v>5</v>
      </c>
      <c r="D13" s="305"/>
      <c r="E13" s="305"/>
      <c r="F13" s="305"/>
      <c r="G13" s="305"/>
      <c r="H13" s="305"/>
      <c r="I13" s="305"/>
      <c r="J13" s="305"/>
      <c r="O13" s="303" t="str">
        <f>Насловна!C9</f>
        <v>ул.“Октомвриска“ бр.2ж  Прилеп </v>
      </c>
      <c r="P13" s="303"/>
      <c r="Q13" s="303"/>
      <c r="R13" s="303"/>
      <c r="S13" s="303"/>
      <c r="T13" s="303"/>
      <c r="U13" s="303"/>
      <c r="V13" s="303"/>
      <c r="W13" s="303"/>
      <c r="X13" s="303"/>
      <c r="Y13" s="304" t="str">
        <f>Насловна!C10</f>
        <v>Прилеп</v>
      </c>
      <c r="Z13" s="304"/>
      <c r="AA13" s="304"/>
      <c r="AB13" s="304" t="str">
        <f>Насловна!C11</f>
        <v>048/426-772</v>
      </c>
      <c r="AC13" s="304"/>
      <c r="AD13" s="304"/>
      <c r="AE13" s="304"/>
      <c r="AF13" s="304"/>
      <c r="AG13" s="304"/>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5" t="s">
        <v>6</v>
      </c>
      <c r="D15" s="285"/>
      <c r="E15" s="285"/>
      <c r="F15" s="285"/>
      <c r="G15" s="285"/>
      <c r="H15" s="285"/>
      <c r="I15" s="285"/>
      <c r="J15" s="285"/>
      <c r="O15" s="81" t="str">
        <f>Насловна!C13</f>
        <v>4</v>
      </c>
      <c r="P15" s="81" t="str">
        <f>Насловна!D13</f>
        <v>0</v>
      </c>
      <c r="Q15" s="81" t="str">
        <f>Насловна!E13</f>
        <v>2</v>
      </c>
      <c r="R15" s="81" t="str">
        <f>Насловна!F13</f>
        <v>1</v>
      </c>
      <c r="S15" s="81" t="str">
        <f>Насловна!G13</f>
        <v>9</v>
      </c>
      <c r="T15" s="81" t="str">
        <f>Насловна!H13</f>
        <v>8</v>
      </c>
      <c r="U15" s="81" t="str">
        <f>Насловна!I13</f>
        <v>3</v>
      </c>
      <c r="V15" s="81" t="str">
        <f>Насловна!J13</f>
        <v>1</v>
      </c>
      <c r="W15" s="81" t="str">
        <f>Насловна!K13</f>
        <v>1</v>
      </c>
      <c r="X15" s="81" t="str">
        <f>Насловна!L13</f>
        <v>1</v>
      </c>
      <c r="Y15" s="81" t="str">
        <f>Насловна!M13</f>
        <v>7</v>
      </c>
      <c r="Z15" s="81" t="str">
        <f>Насловна!N13</f>
        <v>7</v>
      </c>
      <c r="AA15" s="81" t="str">
        <f>Насловна!O13</f>
        <v>9</v>
      </c>
      <c r="AB15" s="101"/>
      <c r="AC15" s="101"/>
      <c r="AD15" s="101"/>
      <c r="AE15" s="101"/>
      <c r="AF15" s="101"/>
      <c r="AG15" s="101"/>
      <c r="AH15" s="37"/>
    </row>
    <row r="16" spans="3:33" ht="21.75" customHeight="1">
      <c r="C16" s="312" t="s">
        <v>275</v>
      </c>
      <c r="D16" s="312"/>
      <c r="E16" s="312"/>
      <c r="F16" s="312"/>
      <c r="G16" s="312"/>
      <c r="H16" s="312"/>
      <c r="I16" s="312"/>
      <c r="J16" s="312"/>
      <c r="K16" s="312"/>
      <c r="L16" s="312"/>
      <c r="M16" s="312"/>
      <c r="N16" s="46"/>
      <c r="O16" s="313">
        <f>Насловна!C12</f>
        <v>0</v>
      </c>
      <c r="P16" s="313"/>
      <c r="Q16" s="313"/>
      <c r="R16" s="313"/>
      <c r="S16" s="313"/>
      <c r="T16" s="313"/>
      <c r="U16" s="313"/>
      <c r="V16" s="313"/>
      <c r="W16" s="313"/>
      <c r="X16" s="313"/>
      <c r="Y16" s="313"/>
      <c r="Z16" s="313"/>
      <c r="AA16" s="313"/>
      <c r="AB16" s="313"/>
      <c r="AC16" s="313"/>
      <c r="AD16" s="313"/>
      <c r="AE16" s="313"/>
      <c r="AF16" s="313"/>
      <c r="AG16" s="313"/>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4" t="str">
        <f>Насловна!C22</f>
        <v>207150325</v>
      </c>
      <c r="AA18" s="315"/>
      <c r="AB18" s="315"/>
      <c r="AC18" s="315"/>
      <c r="AD18" s="315"/>
      <c r="AE18" s="315"/>
      <c r="AF18" s="315"/>
      <c r="AG18" s="316"/>
      <c r="AH18" s="2"/>
      <c r="AI18" s="2"/>
      <c r="AJ18" s="2"/>
      <c r="AK18" s="5"/>
      <c r="AL18" s="5"/>
      <c r="AM18" s="5"/>
      <c r="AN18" s="43"/>
      <c r="AO18" s="41"/>
      <c r="AP18" s="41"/>
      <c r="AQ18" s="41"/>
      <c r="AZ18" s="30"/>
      <c r="BA18" s="30"/>
      <c r="BB18" s="30"/>
    </row>
    <row r="19" spans="1:54" s="21" customFormat="1" ht="17.25" customHeight="1">
      <c r="A19" s="311" t="s">
        <v>326</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2"/>
      <c r="AJ19" s="2"/>
      <c r="AK19" s="5"/>
      <c r="AL19" s="5"/>
      <c r="AM19" s="5"/>
      <c r="AN19" s="43"/>
      <c r="AO19" s="41"/>
      <c r="AP19" s="41"/>
      <c r="AQ19" s="41"/>
      <c r="AZ19" s="30"/>
      <c r="BA19" s="30"/>
      <c r="BB19" s="30"/>
    </row>
    <row r="20" spans="1:54" s="21" customFormat="1" ht="21" customHeight="1">
      <c r="A20" s="2"/>
      <c r="B20" s="2"/>
      <c r="C20" s="317" t="s">
        <v>327</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2"/>
      <c r="AI20" s="2"/>
      <c r="AJ20" s="2"/>
      <c r="AK20" s="5"/>
      <c r="AL20" s="5"/>
      <c r="AM20" s="5"/>
      <c r="AN20" s="43"/>
      <c r="AO20" s="41"/>
      <c r="AP20" s="41"/>
      <c r="AQ20" s="41"/>
      <c r="AZ20" s="30"/>
      <c r="BA20" s="30"/>
      <c r="BB20" s="30"/>
    </row>
    <row r="21" spans="1:54" s="21" customFormat="1" ht="19.5" customHeight="1">
      <c r="A21" s="2"/>
      <c r="B21" s="2"/>
      <c r="C21" s="318" t="s">
        <v>329</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9" t="str">
        <f>Насловна!S19</f>
        <v>од 1 јануари до</v>
      </c>
      <c r="N22" s="319"/>
      <c r="O22" s="319"/>
      <c r="P22" s="319"/>
      <c r="Q22" s="319"/>
      <c r="R22" s="319"/>
      <c r="S22" s="77"/>
      <c r="T22" s="320" t="str">
        <f>Насловна!U19</f>
        <v>31.12.</v>
      </c>
      <c r="U22" s="320"/>
      <c r="V22" s="321">
        <f>Насловна!V19</f>
        <v>2022</v>
      </c>
      <c r="W22" s="321"/>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2" t="s">
        <v>10</v>
      </c>
      <c r="AE23" s="322"/>
      <c r="AF23" s="322"/>
      <c r="AG23" s="322"/>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6" t="s">
        <v>571</v>
      </c>
      <c r="D25" s="296"/>
      <c r="E25" s="289" t="s">
        <v>331</v>
      </c>
      <c r="F25" s="290"/>
      <c r="G25" s="291"/>
      <c r="H25" s="295" t="s">
        <v>13</v>
      </c>
      <c r="I25" s="295"/>
      <c r="J25" s="295"/>
      <c r="K25" s="295"/>
      <c r="L25" s="295"/>
      <c r="M25" s="295"/>
      <c r="N25" s="295"/>
      <c r="O25" s="295"/>
      <c r="P25" s="295"/>
      <c r="Q25" s="295"/>
      <c r="R25" s="295"/>
      <c r="S25" s="295"/>
      <c r="T25" s="295"/>
      <c r="U25" s="295"/>
      <c r="V25" s="295"/>
      <c r="W25" s="295"/>
      <c r="X25" s="296" t="s">
        <v>264</v>
      </c>
      <c r="Y25" s="296"/>
      <c r="Z25" s="297" t="s">
        <v>12</v>
      </c>
      <c r="AA25" s="297"/>
      <c r="AB25" s="297"/>
      <c r="AC25" s="297"/>
      <c r="AD25" s="297"/>
      <c r="AE25" s="297"/>
      <c r="AF25" s="297"/>
      <c r="AG25" s="297"/>
      <c r="AH25" s="2"/>
      <c r="AI25" s="2"/>
      <c r="AJ25" s="1"/>
      <c r="AK25" s="288"/>
      <c r="AL25" s="4"/>
      <c r="AM25" s="323"/>
      <c r="AN25" s="43"/>
      <c r="AO25" s="41"/>
      <c r="AP25" s="41"/>
      <c r="AQ25" s="41"/>
      <c r="AZ25" s="30"/>
      <c r="BA25" s="30"/>
      <c r="BB25" s="30"/>
    </row>
    <row r="26" spans="1:54" s="21" customFormat="1" ht="25.5" customHeight="1">
      <c r="A26" s="2"/>
      <c r="B26" s="2"/>
      <c r="C26" s="296"/>
      <c r="D26" s="296"/>
      <c r="E26" s="292"/>
      <c r="F26" s="293"/>
      <c r="G26" s="294"/>
      <c r="H26" s="295"/>
      <c r="I26" s="295"/>
      <c r="J26" s="295"/>
      <c r="K26" s="295"/>
      <c r="L26" s="295"/>
      <c r="M26" s="295"/>
      <c r="N26" s="295"/>
      <c r="O26" s="295"/>
      <c r="P26" s="295"/>
      <c r="Q26" s="295"/>
      <c r="R26" s="295"/>
      <c r="S26" s="295"/>
      <c r="T26" s="295"/>
      <c r="U26" s="295"/>
      <c r="V26" s="295"/>
      <c r="W26" s="295"/>
      <c r="X26" s="296"/>
      <c r="Y26" s="296"/>
      <c r="Z26" s="324" t="s">
        <v>11</v>
      </c>
      <c r="AA26" s="324"/>
      <c r="AB26" s="324"/>
      <c r="AC26" s="324"/>
      <c r="AD26" s="324" t="s">
        <v>78</v>
      </c>
      <c r="AE26" s="324"/>
      <c r="AF26" s="324"/>
      <c r="AG26" s="324"/>
      <c r="AH26" s="2"/>
      <c r="AI26" s="2"/>
      <c r="AJ26" s="2"/>
      <c r="AK26" s="288"/>
      <c r="AL26" s="210"/>
      <c r="AM26" s="323"/>
      <c r="AN26" s="43"/>
      <c r="AO26" s="41"/>
      <c r="AP26" s="41"/>
      <c r="AQ26" s="41"/>
      <c r="AZ26" s="30"/>
      <c r="BA26" s="30"/>
      <c r="BB26" s="30"/>
    </row>
    <row r="27" spans="1:54" s="21" customFormat="1" ht="10.5" customHeight="1">
      <c r="A27" s="2"/>
      <c r="B27" s="2"/>
      <c r="C27" s="325">
        <v>1</v>
      </c>
      <c r="D27" s="325"/>
      <c r="E27" s="326">
        <v>2</v>
      </c>
      <c r="F27" s="327"/>
      <c r="G27" s="328"/>
      <c r="H27" s="295">
        <v>3</v>
      </c>
      <c r="I27" s="295"/>
      <c r="J27" s="295"/>
      <c r="K27" s="295"/>
      <c r="L27" s="295"/>
      <c r="M27" s="295"/>
      <c r="N27" s="295"/>
      <c r="O27" s="295"/>
      <c r="P27" s="295"/>
      <c r="Q27" s="295"/>
      <c r="R27" s="295"/>
      <c r="S27" s="295"/>
      <c r="T27" s="295"/>
      <c r="U27" s="295"/>
      <c r="V27" s="295"/>
      <c r="W27" s="295"/>
      <c r="X27" s="325">
        <v>4</v>
      </c>
      <c r="Y27" s="325"/>
      <c r="Z27" s="295">
        <v>5</v>
      </c>
      <c r="AA27" s="295"/>
      <c r="AB27" s="295"/>
      <c r="AC27" s="295"/>
      <c r="AD27" s="295">
        <v>6</v>
      </c>
      <c r="AE27" s="295"/>
      <c r="AF27" s="295"/>
      <c r="AG27" s="295"/>
      <c r="AH27" s="2"/>
      <c r="AI27" s="2"/>
      <c r="AJ27" s="3"/>
      <c r="AK27" s="194"/>
      <c r="AL27" s="11"/>
      <c r="AM27" s="194"/>
      <c r="AN27" s="43"/>
      <c r="AO27" s="41"/>
      <c r="AP27" s="41"/>
      <c r="AQ27" s="41"/>
      <c r="AZ27" s="30"/>
      <c r="BA27" s="30"/>
      <c r="BB27" s="30"/>
    </row>
    <row r="28" spans="1:54" s="21" customFormat="1" ht="43.5" customHeight="1">
      <c r="A28" s="2"/>
      <c r="B28" s="2"/>
      <c r="C28" s="298"/>
      <c r="D28" s="299"/>
      <c r="E28" s="192"/>
      <c r="F28" s="192"/>
      <c r="G28" s="192"/>
      <c r="H28" s="329" t="s">
        <v>332</v>
      </c>
      <c r="I28" s="330"/>
      <c r="J28" s="330"/>
      <c r="K28" s="330"/>
      <c r="L28" s="330"/>
      <c r="M28" s="330"/>
      <c r="N28" s="330"/>
      <c r="O28" s="330"/>
      <c r="P28" s="330"/>
      <c r="Q28" s="330"/>
      <c r="R28" s="330"/>
      <c r="S28" s="330"/>
      <c r="T28" s="330"/>
      <c r="U28" s="330"/>
      <c r="V28" s="330"/>
      <c r="W28" s="331"/>
      <c r="X28" s="298" t="s">
        <v>65</v>
      </c>
      <c r="Y28" s="299"/>
      <c r="Z28" s="332">
        <f>Z29+Z34+Z39+Z51+Z55+Z60+Z64+Z70</f>
        <v>1408194</v>
      </c>
      <c r="AA28" s="332"/>
      <c r="AB28" s="332"/>
      <c r="AC28" s="332"/>
      <c r="AD28" s="332">
        <f>AD29+AD34+AD39+AD51+AD55+AD60+AD64+AD70</f>
        <v>520656</v>
      </c>
      <c r="AE28" s="332"/>
      <c r="AF28" s="332"/>
      <c r="AG28" s="332"/>
      <c r="AH28" s="19"/>
      <c r="AI28" s="2"/>
      <c r="AJ28" s="2"/>
      <c r="AK28" s="25"/>
      <c r="AL28" s="5"/>
      <c r="AM28" s="194"/>
      <c r="AN28" s="95"/>
      <c r="AO28" s="42"/>
      <c r="AP28" s="42">
        <f>Z28</f>
        <v>1408194</v>
      </c>
      <c r="AQ28" s="42">
        <f>AD28</f>
        <v>520656</v>
      </c>
      <c r="AZ28" s="30"/>
      <c r="BA28" s="30"/>
      <c r="BB28" s="30"/>
    </row>
    <row r="29" spans="1:54" s="21" customFormat="1" ht="30" customHeight="1">
      <c r="A29" s="2"/>
      <c r="B29" s="2"/>
      <c r="C29" s="333"/>
      <c r="D29" s="333"/>
      <c r="E29" s="334"/>
      <c r="F29" s="335"/>
      <c r="G29" s="336"/>
      <c r="H29" s="337" t="s">
        <v>337</v>
      </c>
      <c r="I29" s="338"/>
      <c r="J29" s="338"/>
      <c r="K29" s="338"/>
      <c r="L29" s="338"/>
      <c r="M29" s="338"/>
      <c r="N29" s="338"/>
      <c r="O29" s="338"/>
      <c r="P29" s="338"/>
      <c r="Q29" s="338"/>
      <c r="R29" s="338"/>
      <c r="S29" s="338"/>
      <c r="T29" s="338"/>
      <c r="U29" s="338"/>
      <c r="V29" s="338"/>
      <c r="W29" s="338"/>
      <c r="X29" s="333" t="s">
        <v>66</v>
      </c>
      <c r="Y29" s="333"/>
      <c r="Z29" s="339">
        <f>SUM(Z30:Z33)</f>
        <v>0</v>
      </c>
      <c r="AA29" s="339"/>
      <c r="AB29" s="339"/>
      <c r="AC29" s="339"/>
      <c r="AD29" s="339">
        <f>SUM(AD30:AD33)</f>
        <v>0</v>
      </c>
      <c r="AE29" s="339"/>
      <c r="AF29" s="339"/>
      <c r="AG29" s="339"/>
      <c r="AH29" s="19"/>
      <c r="AI29" s="2"/>
      <c r="AJ29" s="2"/>
      <c r="AK29" s="25"/>
      <c r="AL29" s="5"/>
      <c r="AM29" s="194"/>
      <c r="AN29" s="43"/>
      <c r="AO29" s="41"/>
      <c r="AP29" s="41"/>
      <c r="AQ29" s="41"/>
      <c r="AZ29" s="30"/>
      <c r="BA29" s="30"/>
      <c r="BB29" s="30"/>
    </row>
    <row r="30" spans="1:54" s="21" customFormat="1" ht="17.25" customHeight="1">
      <c r="A30" s="2"/>
      <c r="B30" s="2"/>
      <c r="C30" s="333" t="s">
        <v>14</v>
      </c>
      <c r="D30" s="333"/>
      <c r="E30" s="334">
        <v>401</v>
      </c>
      <c r="F30" s="335"/>
      <c r="G30" s="336"/>
      <c r="H30" s="338" t="s">
        <v>333</v>
      </c>
      <c r="I30" s="338"/>
      <c r="J30" s="338"/>
      <c r="K30" s="338"/>
      <c r="L30" s="338"/>
      <c r="M30" s="338"/>
      <c r="N30" s="338"/>
      <c r="O30" s="338"/>
      <c r="P30" s="338"/>
      <c r="Q30" s="338"/>
      <c r="R30" s="338"/>
      <c r="S30" s="338"/>
      <c r="T30" s="338"/>
      <c r="U30" s="338"/>
      <c r="V30" s="338"/>
      <c r="W30" s="338"/>
      <c r="X30" s="333" t="s">
        <v>67</v>
      </c>
      <c r="Y30" s="333"/>
      <c r="Z30" s="340"/>
      <c r="AA30" s="340"/>
      <c r="AB30" s="340"/>
      <c r="AC30" s="340"/>
      <c r="AD30" s="340"/>
      <c r="AE30" s="340"/>
      <c r="AF30" s="340"/>
      <c r="AG30" s="340"/>
      <c r="AH30" s="19"/>
      <c r="AI30" s="2"/>
      <c r="AJ30" s="2"/>
      <c r="AK30" s="25"/>
      <c r="AL30" s="5"/>
      <c r="AM30" s="194"/>
      <c r="AN30" s="43"/>
      <c r="AO30" s="41"/>
      <c r="AP30" s="41"/>
      <c r="AQ30" s="41"/>
      <c r="AZ30" s="30"/>
      <c r="BA30" s="30"/>
      <c r="BB30" s="30"/>
    </row>
    <row r="31" spans="1:54" s="21" customFormat="1" ht="17.25" customHeight="1">
      <c r="A31" s="2"/>
      <c r="B31" s="2"/>
      <c r="C31" s="333" t="s">
        <v>15</v>
      </c>
      <c r="D31" s="333"/>
      <c r="E31" s="334">
        <v>402</v>
      </c>
      <c r="F31" s="335"/>
      <c r="G31" s="336"/>
      <c r="H31" s="337" t="s">
        <v>334</v>
      </c>
      <c r="I31" s="338"/>
      <c r="J31" s="338"/>
      <c r="K31" s="338"/>
      <c r="L31" s="338"/>
      <c r="M31" s="338"/>
      <c r="N31" s="338"/>
      <c r="O31" s="338"/>
      <c r="P31" s="338"/>
      <c r="Q31" s="338"/>
      <c r="R31" s="338"/>
      <c r="S31" s="338"/>
      <c r="T31" s="338"/>
      <c r="U31" s="338"/>
      <c r="V31" s="338"/>
      <c r="W31" s="338"/>
      <c r="X31" s="333" t="s">
        <v>68</v>
      </c>
      <c r="Y31" s="333"/>
      <c r="Z31" s="340"/>
      <c r="AA31" s="340"/>
      <c r="AB31" s="340"/>
      <c r="AC31" s="340"/>
      <c r="AD31" s="340"/>
      <c r="AE31" s="340"/>
      <c r="AF31" s="340"/>
      <c r="AG31" s="340"/>
      <c r="AH31" s="19"/>
      <c r="AI31" s="2"/>
      <c r="AJ31" s="2"/>
      <c r="AK31" s="25"/>
      <c r="AL31" s="5"/>
      <c r="AM31" s="194"/>
      <c r="AN31" s="43"/>
      <c r="AO31" s="41"/>
      <c r="AP31" s="41"/>
      <c r="AQ31" s="41"/>
      <c r="AZ31" s="30"/>
      <c r="BA31" s="30"/>
      <c r="BB31" s="30"/>
    </row>
    <row r="32" spans="1:54" s="21" customFormat="1" ht="17.25" customHeight="1">
      <c r="A32" s="2"/>
      <c r="B32" s="2"/>
      <c r="C32" s="333" t="s">
        <v>16</v>
      </c>
      <c r="D32" s="333"/>
      <c r="E32" s="334">
        <v>403</v>
      </c>
      <c r="F32" s="335"/>
      <c r="G32" s="336"/>
      <c r="H32" s="337" t="s">
        <v>335</v>
      </c>
      <c r="I32" s="338"/>
      <c r="J32" s="338"/>
      <c r="K32" s="338"/>
      <c r="L32" s="338"/>
      <c r="M32" s="338"/>
      <c r="N32" s="338"/>
      <c r="O32" s="338"/>
      <c r="P32" s="338"/>
      <c r="Q32" s="338"/>
      <c r="R32" s="338"/>
      <c r="S32" s="338"/>
      <c r="T32" s="338"/>
      <c r="U32" s="338"/>
      <c r="V32" s="338"/>
      <c r="W32" s="338"/>
      <c r="X32" s="333" t="s">
        <v>69</v>
      </c>
      <c r="Y32" s="333"/>
      <c r="Z32" s="340"/>
      <c r="AA32" s="340"/>
      <c r="AB32" s="340"/>
      <c r="AC32" s="340"/>
      <c r="AD32" s="340"/>
      <c r="AE32" s="340"/>
      <c r="AF32" s="340"/>
      <c r="AG32" s="340"/>
      <c r="AH32" s="19"/>
      <c r="AI32" s="2"/>
      <c r="AJ32" s="2"/>
      <c r="AK32" s="25"/>
      <c r="AL32" s="5"/>
      <c r="AM32" s="180"/>
      <c r="AN32" s="43"/>
      <c r="AO32" s="41"/>
      <c r="AP32" s="41"/>
      <c r="AQ32" s="41"/>
      <c r="AZ32" s="30"/>
      <c r="BA32" s="30"/>
      <c r="BB32" s="30"/>
    </row>
    <row r="33" spans="1:54" s="21" customFormat="1" ht="17.25" customHeight="1">
      <c r="A33" s="2"/>
      <c r="B33" s="2"/>
      <c r="C33" s="333" t="s">
        <v>17</v>
      </c>
      <c r="D33" s="333"/>
      <c r="E33" s="334">
        <v>404</v>
      </c>
      <c r="F33" s="335"/>
      <c r="G33" s="336"/>
      <c r="H33" s="337" t="s">
        <v>336</v>
      </c>
      <c r="I33" s="338"/>
      <c r="J33" s="338"/>
      <c r="K33" s="338"/>
      <c r="L33" s="338"/>
      <c r="M33" s="338"/>
      <c r="N33" s="338"/>
      <c r="O33" s="338"/>
      <c r="P33" s="338"/>
      <c r="Q33" s="338"/>
      <c r="R33" s="338"/>
      <c r="S33" s="338"/>
      <c r="T33" s="338"/>
      <c r="U33" s="338"/>
      <c r="V33" s="338"/>
      <c r="W33" s="338"/>
      <c r="X33" s="333" t="s">
        <v>70</v>
      </c>
      <c r="Y33" s="333"/>
      <c r="Z33" s="340"/>
      <c r="AA33" s="340"/>
      <c r="AB33" s="340"/>
      <c r="AC33" s="340"/>
      <c r="AD33" s="340"/>
      <c r="AE33" s="340"/>
      <c r="AF33" s="340"/>
      <c r="AG33" s="340"/>
      <c r="AH33" s="19"/>
      <c r="AI33" s="2"/>
      <c r="AJ33" s="2"/>
      <c r="AK33" s="25"/>
      <c r="AL33" s="5"/>
      <c r="AM33" s="180"/>
      <c r="AN33" s="43"/>
      <c r="AO33" s="41"/>
      <c r="AP33" s="41"/>
      <c r="AQ33" s="41"/>
      <c r="AZ33" s="30"/>
      <c r="BA33" s="30"/>
      <c r="BB33" s="30"/>
    </row>
    <row r="34" spans="3:39" ht="29.25" customHeight="1">
      <c r="C34" s="333"/>
      <c r="D34" s="333"/>
      <c r="E34" s="334"/>
      <c r="F34" s="335"/>
      <c r="G34" s="336"/>
      <c r="H34" s="337" t="s">
        <v>693</v>
      </c>
      <c r="I34" s="338"/>
      <c r="J34" s="338"/>
      <c r="K34" s="338"/>
      <c r="L34" s="338"/>
      <c r="M34" s="338"/>
      <c r="N34" s="338"/>
      <c r="O34" s="338"/>
      <c r="P34" s="338"/>
      <c r="Q34" s="338"/>
      <c r="R34" s="338"/>
      <c r="S34" s="338"/>
      <c r="T34" s="338"/>
      <c r="U34" s="338"/>
      <c r="V34" s="338"/>
      <c r="W34" s="338"/>
      <c r="X34" s="333" t="s">
        <v>71</v>
      </c>
      <c r="Y34" s="333"/>
      <c r="Z34" s="339">
        <f>SUM(Z35:Z38)</f>
        <v>0</v>
      </c>
      <c r="AA34" s="339"/>
      <c r="AB34" s="339"/>
      <c r="AC34" s="339"/>
      <c r="AD34" s="339">
        <f>SUM(AD35:AD38)</f>
        <v>0</v>
      </c>
      <c r="AE34" s="339"/>
      <c r="AF34" s="339"/>
      <c r="AG34" s="339"/>
      <c r="AH34" s="19"/>
      <c r="AK34" s="25"/>
      <c r="AM34" s="194"/>
    </row>
    <row r="35" spans="3:43" ht="17.25" customHeight="1">
      <c r="C35" s="333" t="s">
        <v>18</v>
      </c>
      <c r="D35" s="333"/>
      <c r="E35" s="334">
        <v>411</v>
      </c>
      <c r="F35" s="335"/>
      <c r="G35" s="336"/>
      <c r="H35" s="337" t="s">
        <v>558</v>
      </c>
      <c r="I35" s="338"/>
      <c r="J35" s="338"/>
      <c r="K35" s="338"/>
      <c r="L35" s="338"/>
      <c r="M35" s="338"/>
      <c r="N35" s="338"/>
      <c r="O35" s="338"/>
      <c r="P35" s="338"/>
      <c r="Q35" s="338"/>
      <c r="R35" s="338"/>
      <c r="S35" s="338"/>
      <c r="T35" s="338"/>
      <c r="U35" s="338"/>
      <c r="V35" s="338"/>
      <c r="W35" s="338"/>
      <c r="X35" s="333" t="s">
        <v>72</v>
      </c>
      <c r="Y35" s="333"/>
      <c r="Z35" s="340"/>
      <c r="AA35" s="340"/>
      <c r="AB35" s="340"/>
      <c r="AC35" s="340"/>
      <c r="AD35" s="340"/>
      <c r="AE35" s="340"/>
      <c r="AF35" s="340"/>
      <c r="AG35" s="340"/>
      <c r="AH35" s="19"/>
      <c r="AK35" s="25"/>
      <c r="AM35" s="194"/>
      <c r="AN35" s="95"/>
      <c r="AO35" s="42"/>
      <c r="AP35" s="42">
        <f>Z35</f>
        <v>0</v>
      </c>
      <c r="AQ35" s="42">
        <f>AD35</f>
        <v>0</v>
      </c>
    </row>
    <row r="36" spans="3:39" ht="17.25" customHeight="1">
      <c r="C36" s="333" t="s">
        <v>19</v>
      </c>
      <c r="D36" s="333"/>
      <c r="E36" s="334">
        <v>412</v>
      </c>
      <c r="F36" s="335"/>
      <c r="G36" s="336"/>
      <c r="H36" s="338" t="s">
        <v>338</v>
      </c>
      <c r="I36" s="338"/>
      <c r="J36" s="338"/>
      <c r="K36" s="338"/>
      <c r="L36" s="338"/>
      <c r="M36" s="338"/>
      <c r="N36" s="338"/>
      <c r="O36" s="338"/>
      <c r="P36" s="338"/>
      <c r="Q36" s="338"/>
      <c r="R36" s="338"/>
      <c r="S36" s="338"/>
      <c r="T36" s="338"/>
      <c r="U36" s="338"/>
      <c r="V36" s="338"/>
      <c r="W36" s="338"/>
      <c r="X36" s="333" t="s">
        <v>73</v>
      </c>
      <c r="Y36" s="333"/>
      <c r="Z36" s="340"/>
      <c r="AA36" s="340"/>
      <c r="AB36" s="340"/>
      <c r="AC36" s="340"/>
      <c r="AD36" s="340"/>
      <c r="AE36" s="340"/>
      <c r="AF36" s="340"/>
      <c r="AG36" s="340"/>
      <c r="AH36" s="19"/>
      <c r="AK36" s="25"/>
      <c r="AM36" s="194"/>
    </row>
    <row r="37" spans="3:39" ht="17.25" customHeight="1">
      <c r="C37" s="333" t="s">
        <v>20</v>
      </c>
      <c r="D37" s="333"/>
      <c r="E37" s="334">
        <v>413</v>
      </c>
      <c r="F37" s="335"/>
      <c r="G37" s="336"/>
      <c r="H37" s="338" t="s">
        <v>339</v>
      </c>
      <c r="I37" s="338"/>
      <c r="J37" s="338"/>
      <c r="K37" s="338"/>
      <c r="L37" s="338"/>
      <c r="M37" s="338"/>
      <c r="N37" s="338"/>
      <c r="O37" s="338"/>
      <c r="P37" s="338"/>
      <c r="Q37" s="338"/>
      <c r="R37" s="338"/>
      <c r="S37" s="338"/>
      <c r="T37" s="338"/>
      <c r="U37" s="338"/>
      <c r="V37" s="338"/>
      <c r="W37" s="338"/>
      <c r="X37" s="333" t="s">
        <v>75</v>
      </c>
      <c r="Y37" s="333"/>
      <c r="Z37" s="340"/>
      <c r="AA37" s="340"/>
      <c r="AB37" s="340"/>
      <c r="AC37" s="340"/>
      <c r="AD37" s="340"/>
      <c r="AE37" s="340"/>
      <c r="AF37" s="340"/>
      <c r="AG37" s="340"/>
      <c r="AH37" s="19"/>
      <c r="AK37" s="25"/>
      <c r="AM37" s="194"/>
    </row>
    <row r="38" spans="3:39" ht="17.25" customHeight="1">
      <c r="C38" s="333" t="s">
        <v>21</v>
      </c>
      <c r="D38" s="333"/>
      <c r="E38" s="334">
        <v>414</v>
      </c>
      <c r="F38" s="335"/>
      <c r="G38" s="336"/>
      <c r="H38" s="337" t="s">
        <v>694</v>
      </c>
      <c r="I38" s="338"/>
      <c r="J38" s="338"/>
      <c r="K38" s="338"/>
      <c r="L38" s="338"/>
      <c r="M38" s="338"/>
      <c r="N38" s="338"/>
      <c r="O38" s="338"/>
      <c r="P38" s="338"/>
      <c r="Q38" s="338"/>
      <c r="R38" s="338"/>
      <c r="S38" s="338"/>
      <c r="T38" s="338"/>
      <c r="U38" s="338"/>
      <c r="V38" s="338"/>
      <c r="W38" s="338"/>
      <c r="X38" s="333" t="s">
        <v>76</v>
      </c>
      <c r="Y38" s="333"/>
      <c r="Z38" s="340"/>
      <c r="AA38" s="340"/>
      <c r="AB38" s="340"/>
      <c r="AC38" s="340"/>
      <c r="AD38" s="340"/>
      <c r="AE38" s="340"/>
      <c r="AF38" s="340"/>
      <c r="AG38" s="340"/>
      <c r="AH38" s="19"/>
      <c r="AK38" s="25"/>
      <c r="AM38" s="194"/>
    </row>
    <row r="39" spans="3:39" ht="30" customHeight="1">
      <c r="C39" s="333"/>
      <c r="D39" s="333"/>
      <c r="E39" s="334"/>
      <c r="F39" s="335"/>
      <c r="G39" s="336"/>
      <c r="H39" s="337" t="s">
        <v>340</v>
      </c>
      <c r="I39" s="338"/>
      <c r="J39" s="338"/>
      <c r="K39" s="338"/>
      <c r="L39" s="338"/>
      <c r="M39" s="338"/>
      <c r="N39" s="338"/>
      <c r="O39" s="338"/>
      <c r="P39" s="338"/>
      <c r="Q39" s="338"/>
      <c r="R39" s="338"/>
      <c r="S39" s="338"/>
      <c r="T39" s="338"/>
      <c r="U39" s="338"/>
      <c r="V39" s="338"/>
      <c r="W39" s="338"/>
      <c r="X39" s="333" t="s">
        <v>77</v>
      </c>
      <c r="Y39" s="333"/>
      <c r="Z39" s="339">
        <f>Z40+Z41+Z46+Z47+Z48+Z49+Z50</f>
        <v>1408194</v>
      </c>
      <c r="AA39" s="339"/>
      <c r="AB39" s="339"/>
      <c r="AC39" s="339"/>
      <c r="AD39" s="339">
        <f>AD40+AD41+AD46+AD47+AD48+AD49+AD50</f>
        <v>520656</v>
      </c>
      <c r="AE39" s="339"/>
      <c r="AF39" s="339"/>
      <c r="AG39" s="339"/>
      <c r="AH39" s="19"/>
      <c r="AK39" s="25"/>
      <c r="AM39" s="194"/>
    </row>
    <row r="40" spans="3:39" ht="17.25" customHeight="1">
      <c r="C40" s="333" t="s">
        <v>22</v>
      </c>
      <c r="D40" s="333"/>
      <c r="E40" s="334">
        <v>420</v>
      </c>
      <c r="F40" s="335"/>
      <c r="G40" s="336"/>
      <c r="H40" s="338" t="s">
        <v>695</v>
      </c>
      <c r="I40" s="338"/>
      <c r="J40" s="338"/>
      <c r="K40" s="338"/>
      <c r="L40" s="338"/>
      <c r="M40" s="338"/>
      <c r="N40" s="338"/>
      <c r="O40" s="338"/>
      <c r="P40" s="338"/>
      <c r="Q40" s="338"/>
      <c r="R40" s="338"/>
      <c r="S40" s="338"/>
      <c r="T40" s="338"/>
      <c r="U40" s="338"/>
      <c r="V40" s="338"/>
      <c r="W40" s="338"/>
      <c r="X40" s="333" t="s">
        <v>84</v>
      </c>
      <c r="Y40" s="333"/>
      <c r="Z40" s="340">
        <v>23086</v>
      </c>
      <c r="AA40" s="340"/>
      <c r="AB40" s="340"/>
      <c r="AC40" s="340"/>
      <c r="AD40" s="340">
        <v>35924</v>
      </c>
      <c r="AE40" s="340"/>
      <c r="AF40" s="340"/>
      <c r="AG40" s="340"/>
      <c r="AH40" s="19"/>
      <c r="AK40" s="25"/>
      <c r="AM40" s="194"/>
    </row>
    <row r="41" spans="3:39" ht="17.25" customHeight="1">
      <c r="C41" s="333" t="s">
        <v>23</v>
      </c>
      <c r="D41" s="333"/>
      <c r="E41" s="334">
        <v>421</v>
      </c>
      <c r="F41" s="335"/>
      <c r="G41" s="336"/>
      <c r="H41" s="338" t="s">
        <v>341</v>
      </c>
      <c r="I41" s="338"/>
      <c r="J41" s="338"/>
      <c r="K41" s="338"/>
      <c r="L41" s="338"/>
      <c r="M41" s="338"/>
      <c r="N41" s="338"/>
      <c r="O41" s="338"/>
      <c r="P41" s="338"/>
      <c r="Q41" s="338"/>
      <c r="R41" s="338"/>
      <c r="S41" s="338"/>
      <c r="T41" s="338"/>
      <c r="U41" s="338"/>
      <c r="V41" s="338"/>
      <c r="W41" s="338"/>
      <c r="X41" s="333" t="s">
        <v>85</v>
      </c>
      <c r="Y41" s="333"/>
      <c r="Z41" s="340">
        <v>26003</v>
      </c>
      <c r="AA41" s="340"/>
      <c r="AB41" s="340"/>
      <c r="AC41" s="340"/>
      <c r="AD41" s="340">
        <v>29300</v>
      </c>
      <c r="AE41" s="340"/>
      <c r="AF41" s="340"/>
      <c r="AG41" s="340"/>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6" t="s">
        <v>571</v>
      </c>
      <c r="D43" s="296"/>
      <c r="E43" s="289" t="s">
        <v>331</v>
      </c>
      <c r="F43" s="290"/>
      <c r="G43" s="291"/>
      <c r="H43" s="295" t="s">
        <v>13</v>
      </c>
      <c r="I43" s="295"/>
      <c r="J43" s="295"/>
      <c r="K43" s="295"/>
      <c r="L43" s="295"/>
      <c r="M43" s="295"/>
      <c r="N43" s="295"/>
      <c r="O43" s="295"/>
      <c r="P43" s="295"/>
      <c r="Q43" s="295"/>
      <c r="R43" s="295"/>
      <c r="S43" s="295"/>
      <c r="T43" s="295"/>
      <c r="U43" s="295"/>
      <c r="V43" s="295"/>
      <c r="W43" s="295"/>
      <c r="X43" s="296" t="s">
        <v>264</v>
      </c>
      <c r="Y43" s="296"/>
      <c r="Z43" s="297" t="s">
        <v>12</v>
      </c>
      <c r="AA43" s="297"/>
      <c r="AB43" s="297"/>
      <c r="AC43" s="297"/>
      <c r="AD43" s="297"/>
      <c r="AE43" s="297"/>
      <c r="AF43" s="297"/>
      <c r="AG43" s="297"/>
      <c r="AH43" s="20"/>
      <c r="AJ43" s="2"/>
      <c r="AK43" s="288"/>
      <c r="AL43" s="4"/>
      <c r="AM43" s="341"/>
      <c r="AN43" s="43"/>
      <c r="AO43" s="43"/>
      <c r="AP43" s="43"/>
      <c r="AQ43" s="43"/>
      <c r="AR43" s="27"/>
      <c r="AS43" s="27"/>
      <c r="AT43" s="27"/>
      <c r="AU43" s="27"/>
      <c r="AV43" s="27"/>
      <c r="AW43" s="27"/>
      <c r="AX43" s="27"/>
      <c r="AY43" s="27"/>
      <c r="AZ43" s="44"/>
      <c r="BA43" s="44"/>
      <c r="BB43" s="44"/>
    </row>
    <row r="44" spans="3:54" s="5" customFormat="1" ht="25.5" customHeight="1">
      <c r="C44" s="296"/>
      <c r="D44" s="296"/>
      <c r="E44" s="292"/>
      <c r="F44" s="293"/>
      <c r="G44" s="294"/>
      <c r="H44" s="295"/>
      <c r="I44" s="295"/>
      <c r="J44" s="295"/>
      <c r="K44" s="295"/>
      <c r="L44" s="295"/>
      <c r="M44" s="295"/>
      <c r="N44" s="295"/>
      <c r="O44" s="295"/>
      <c r="P44" s="295"/>
      <c r="Q44" s="295"/>
      <c r="R44" s="295"/>
      <c r="S44" s="295"/>
      <c r="T44" s="295"/>
      <c r="U44" s="295"/>
      <c r="V44" s="295"/>
      <c r="W44" s="295"/>
      <c r="X44" s="296"/>
      <c r="Y44" s="296"/>
      <c r="Z44" s="324" t="s">
        <v>11</v>
      </c>
      <c r="AA44" s="324"/>
      <c r="AB44" s="324"/>
      <c r="AC44" s="324"/>
      <c r="AD44" s="324" t="s">
        <v>78</v>
      </c>
      <c r="AE44" s="324"/>
      <c r="AF44" s="324"/>
      <c r="AG44" s="324"/>
      <c r="AH44" s="20"/>
      <c r="AJ44" s="2"/>
      <c r="AK44" s="288"/>
      <c r="AL44" s="11"/>
      <c r="AM44" s="323"/>
      <c r="AN44" s="43"/>
      <c r="AO44" s="43"/>
      <c r="AP44" s="43"/>
      <c r="AQ44" s="43"/>
      <c r="AR44" s="27"/>
      <c r="AS44" s="27"/>
      <c r="AT44" s="27"/>
      <c r="AU44" s="27"/>
      <c r="AV44" s="27"/>
      <c r="AW44" s="27"/>
      <c r="AX44" s="27"/>
      <c r="AY44" s="27"/>
      <c r="AZ44" s="44"/>
      <c r="BA44" s="44"/>
      <c r="BB44" s="44"/>
    </row>
    <row r="45" spans="3:54" s="5" customFormat="1" ht="10.5" customHeight="1">
      <c r="C45" s="325">
        <v>1</v>
      </c>
      <c r="D45" s="325"/>
      <c r="E45" s="326">
        <v>2</v>
      </c>
      <c r="F45" s="327"/>
      <c r="G45" s="328"/>
      <c r="H45" s="295">
        <v>3</v>
      </c>
      <c r="I45" s="295"/>
      <c r="J45" s="295"/>
      <c r="K45" s="295"/>
      <c r="L45" s="295"/>
      <c r="M45" s="295"/>
      <c r="N45" s="295"/>
      <c r="O45" s="295"/>
      <c r="P45" s="295"/>
      <c r="Q45" s="295"/>
      <c r="R45" s="295"/>
      <c r="S45" s="295"/>
      <c r="T45" s="295"/>
      <c r="U45" s="295"/>
      <c r="V45" s="295"/>
      <c r="W45" s="295"/>
      <c r="X45" s="325">
        <v>4</v>
      </c>
      <c r="Y45" s="325"/>
      <c r="Z45" s="295">
        <v>5</v>
      </c>
      <c r="AA45" s="295"/>
      <c r="AB45" s="295"/>
      <c r="AC45" s="295"/>
      <c r="AD45" s="295">
        <v>6</v>
      </c>
      <c r="AE45" s="295"/>
      <c r="AF45" s="295"/>
      <c r="AG45" s="295"/>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2" t="s">
        <v>24</v>
      </c>
      <c r="D46" s="342"/>
      <c r="E46" s="334">
        <v>423</v>
      </c>
      <c r="F46" s="335"/>
      <c r="G46" s="336"/>
      <c r="H46" s="343" t="s">
        <v>345</v>
      </c>
      <c r="I46" s="343"/>
      <c r="J46" s="343"/>
      <c r="K46" s="343"/>
      <c r="L46" s="343"/>
      <c r="M46" s="343"/>
      <c r="N46" s="343"/>
      <c r="O46" s="343"/>
      <c r="P46" s="343"/>
      <c r="Q46" s="343"/>
      <c r="R46" s="343"/>
      <c r="S46" s="343"/>
      <c r="T46" s="343"/>
      <c r="U46" s="343"/>
      <c r="V46" s="343"/>
      <c r="W46" s="343"/>
      <c r="X46" s="342" t="s">
        <v>86</v>
      </c>
      <c r="Y46" s="342"/>
      <c r="Z46" s="344">
        <v>232498</v>
      </c>
      <c r="AA46" s="344"/>
      <c r="AB46" s="344"/>
      <c r="AC46" s="344"/>
      <c r="AD46" s="344">
        <v>127647</v>
      </c>
      <c r="AE46" s="344"/>
      <c r="AF46" s="344"/>
      <c r="AG46" s="344"/>
      <c r="AH46" s="19"/>
      <c r="AK46" s="25"/>
      <c r="AM46" s="194"/>
    </row>
    <row r="47" spans="3:39" ht="19.5" customHeight="1">
      <c r="C47" s="333" t="s">
        <v>25</v>
      </c>
      <c r="D47" s="333"/>
      <c r="E47" s="334">
        <v>424</v>
      </c>
      <c r="F47" s="335"/>
      <c r="G47" s="336"/>
      <c r="H47" s="338" t="s">
        <v>696</v>
      </c>
      <c r="I47" s="338"/>
      <c r="J47" s="338"/>
      <c r="K47" s="338"/>
      <c r="L47" s="338"/>
      <c r="M47" s="338"/>
      <c r="N47" s="338"/>
      <c r="O47" s="338"/>
      <c r="P47" s="338"/>
      <c r="Q47" s="338"/>
      <c r="R47" s="338"/>
      <c r="S47" s="338"/>
      <c r="T47" s="338"/>
      <c r="U47" s="338"/>
      <c r="V47" s="338"/>
      <c r="W47" s="338"/>
      <c r="X47" s="333" t="s">
        <v>87</v>
      </c>
      <c r="Y47" s="333"/>
      <c r="Z47" s="340">
        <v>215798</v>
      </c>
      <c r="AA47" s="340"/>
      <c r="AB47" s="340"/>
      <c r="AC47" s="340"/>
      <c r="AD47" s="340">
        <v>29289</v>
      </c>
      <c r="AE47" s="340"/>
      <c r="AF47" s="340"/>
      <c r="AG47" s="340"/>
      <c r="AH47" s="19"/>
      <c r="AK47" s="25"/>
      <c r="AM47" s="194"/>
    </row>
    <row r="48" spans="3:39" ht="19.5" customHeight="1">
      <c r="C48" s="333" t="s">
        <v>26</v>
      </c>
      <c r="D48" s="333"/>
      <c r="E48" s="334">
        <v>425</v>
      </c>
      <c r="F48" s="335"/>
      <c r="G48" s="336"/>
      <c r="H48" s="338" t="s">
        <v>342</v>
      </c>
      <c r="I48" s="338"/>
      <c r="J48" s="338"/>
      <c r="K48" s="338"/>
      <c r="L48" s="338"/>
      <c r="M48" s="338"/>
      <c r="N48" s="338"/>
      <c r="O48" s="338"/>
      <c r="P48" s="338"/>
      <c r="Q48" s="338"/>
      <c r="R48" s="338"/>
      <c r="S48" s="338"/>
      <c r="T48" s="338"/>
      <c r="U48" s="338"/>
      <c r="V48" s="338"/>
      <c r="W48" s="338"/>
      <c r="X48" s="333" t="s">
        <v>88</v>
      </c>
      <c r="Y48" s="333"/>
      <c r="Z48" s="340">
        <v>847988</v>
      </c>
      <c r="AA48" s="340"/>
      <c r="AB48" s="340"/>
      <c r="AC48" s="340"/>
      <c r="AD48" s="340">
        <v>235798</v>
      </c>
      <c r="AE48" s="340"/>
      <c r="AF48" s="340"/>
      <c r="AG48" s="340"/>
      <c r="AH48" s="19"/>
      <c r="AK48" s="25"/>
      <c r="AM48" s="194"/>
    </row>
    <row r="49" spans="3:43" ht="19.5" customHeight="1">
      <c r="C49" s="333" t="s">
        <v>27</v>
      </c>
      <c r="D49" s="333"/>
      <c r="E49" s="334">
        <v>426</v>
      </c>
      <c r="F49" s="335"/>
      <c r="G49" s="336"/>
      <c r="H49" s="337" t="s">
        <v>343</v>
      </c>
      <c r="I49" s="338"/>
      <c r="J49" s="338"/>
      <c r="K49" s="338"/>
      <c r="L49" s="338"/>
      <c r="M49" s="338"/>
      <c r="N49" s="338"/>
      <c r="O49" s="338"/>
      <c r="P49" s="338"/>
      <c r="Q49" s="338"/>
      <c r="R49" s="338"/>
      <c r="S49" s="338"/>
      <c r="T49" s="338"/>
      <c r="U49" s="338"/>
      <c r="V49" s="338"/>
      <c r="W49" s="338"/>
      <c r="X49" s="333" t="s">
        <v>89</v>
      </c>
      <c r="Y49" s="333"/>
      <c r="Z49" s="340">
        <v>62821</v>
      </c>
      <c r="AA49" s="340"/>
      <c r="AB49" s="340"/>
      <c r="AC49" s="340"/>
      <c r="AD49" s="340">
        <v>62698</v>
      </c>
      <c r="AE49" s="340"/>
      <c r="AF49" s="340"/>
      <c r="AG49" s="340"/>
      <c r="AH49" s="19"/>
      <c r="AK49" s="25"/>
      <c r="AM49" s="194"/>
      <c r="AN49" s="95"/>
      <c r="AO49" s="42"/>
      <c r="AP49" s="42">
        <f>Z49</f>
        <v>62821</v>
      </c>
      <c r="AQ49" s="42">
        <f>AD49</f>
        <v>62698</v>
      </c>
    </row>
    <row r="50" spans="1:54" s="21" customFormat="1" ht="19.5" customHeight="1">
      <c r="A50" s="2"/>
      <c r="B50" s="2"/>
      <c r="C50" s="333" t="s">
        <v>28</v>
      </c>
      <c r="D50" s="333"/>
      <c r="E50" s="334">
        <v>427</v>
      </c>
      <c r="F50" s="335"/>
      <c r="G50" s="336"/>
      <c r="H50" s="337" t="s">
        <v>344</v>
      </c>
      <c r="I50" s="338"/>
      <c r="J50" s="338"/>
      <c r="K50" s="338"/>
      <c r="L50" s="338"/>
      <c r="M50" s="338"/>
      <c r="N50" s="338"/>
      <c r="O50" s="338"/>
      <c r="P50" s="338"/>
      <c r="Q50" s="338"/>
      <c r="R50" s="338"/>
      <c r="S50" s="338"/>
      <c r="T50" s="338"/>
      <c r="U50" s="338"/>
      <c r="V50" s="338"/>
      <c r="W50" s="338"/>
      <c r="X50" s="333" t="s">
        <v>90</v>
      </c>
      <c r="Y50" s="333"/>
      <c r="Z50" s="340"/>
      <c r="AA50" s="340"/>
      <c r="AB50" s="340"/>
      <c r="AC50" s="340"/>
      <c r="AD50" s="340"/>
      <c r="AE50" s="340"/>
      <c r="AF50" s="340"/>
      <c r="AG50" s="340"/>
      <c r="AH50" s="19"/>
      <c r="AI50" s="2"/>
      <c r="AJ50" s="2"/>
      <c r="AK50" s="25"/>
      <c r="AL50" s="5"/>
      <c r="AM50" s="194"/>
      <c r="AN50" s="43"/>
      <c r="AO50" s="41"/>
      <c r="AP50" s="41"/>
      <c r="AQ50" s="41"/>
      <c r="AZ50" s="30"/>
      <c r="BA50" s="30"/>
      <c r="BB50" s="30"/>
    </row>
    <row r="51" spans="1:54" s="21" customFormat="1" ht="45.75" customHeight="1">
      <c r="A51" s="2"/>
      <c r="B51" s="2"/>
      <c r="C51" s="333"/>
      <c r="D51" s="333"/>
      <c r="E51" s="334"/>
      <c r="F51" s="335"/>
      <c r="G51" s="336"/>
      <c r="H51" s="337" t="s">
        <v>346</v>
      </c>
      <c r="I51" s="338"/>
      <c r="J51" s="338"/>
      <c r="K51" s="338"/>
      <c r="L51" s="338"/>
      <c r="M51" s="338"/>
      <c r="N51" s="338"/>
      <c r="O51" s="338"/>
      <c r="P51" s="338"/>
      <c r="Q51" s="338"/>
      <c r="R51" s="338"/>
      <c r="S51" s="338"/>
      <c r="T51" s="338"/>
      <c r="U51" s="338"/>
      <c r="V51" s="338"/>
      <c r="W51" s="338"/>
      <c r="X51" s="333" t="s">
        <v>91</v>
      </c>
      <c r="Y51" s="333"/>
      <c r="Z51" s="339">
        <f>SUM(Z52:Z54)</f>
        <v>0</v>
      </c>
      <c r="AA51" s="339"/>
      <c r="AB51" s="339"/>
      <c r="AC51" s="339"/>
      <c r="AD51" s="339">
        <f>SUM(AD52:AD54)</f>
        <v>0</v>
      </c>
      <c r="AE51" s="339"/>
      <c r="AF51" s="339"/>
      <c r="AG51" s="339"/>
      <c r="AH51" s="19"/>
      <c r="AI51" s="2"/>
      <c r="AJ51" s="2"/>
      <c r="AK51" s="25"/>
      <c r="AL51" s="5"/>
      <c r="AM51" s="194"/>
      <c r="AN51" s="43"/>
      <c r="AO51" s="41"/>
      <c r="AP51" s="41"/>
      <c r="AQ51" s="41"/>
      <c r="AZ51" s="30"/>
      <c r="BA51" s="30"/>
      <c r="BB51" s="30"/>
    </row>
    <row r="52" spans="1:54" s="21" customFormat="1" ht="19.5" customHeight="1">
      <c r="A52" s="2"/>
      <c r="B52" s="2"/>
      <c r="C52" s="333" t="s">
        <v>29</v>
      </c>
      <c r="D52" s="333"/>
      <c r="E52" s="334">
        <v>431</v>
      </c>
      <c r="F52" s="335"/>
      <c r="G52" s="336"/>
      <c r="H52" s="338" t="s">
        <v>347</v>
      </c>
      <c r="I52" s="338"/>
      <c r="J52" s="338"/>
      <c r="K52" s="338"/>
      <c r="L52" s="338"/>
      <c r="M52" s="338"/>
      <c r="N52" s="338"/>
      <c r="O52" s="338"/>
      <c r="P52" s="338"/>
      <c r="Q52" s="338"/>
      <c r="R52" s="338"/>
      <c r="S52" s="338"/>
      <c r="T52" s="338"/>
      <c r="U52" s="338"/>
      <c r="V52" s="338"/>
      <c r="W52" s="338"/>
      <c r="X52" s="333" t="s">
        <v>92</v>
      </c>
      <c r="Y52" s="333"/>
      <c r="Z52" s="345"/>
      <c r="AA52" s="345"/>
      <c r="AB52" s="345"/>
      <c r="AC52" s="345"/>
      <c r="AD52" s="345"/>
      <c r="AE52" s="345"/>
      <c r="AF52" s="345"/>
      <c r="AG52" s="345"/>
      <c r="AH52" s="19"/>
      <c r="AI52" s="2"/>
      <c r="AJ52" s="2"/>
      <c r="AK52" s="25"/>
      <c r="AL52" s="5"/>
      <c r="AM52" s="194"/>
      <c r="AN52" s="43"/>
      <c r="AO52" s="41"/>
      <c r="AP52" s="41"/>
      <c r="AQ52" s="41"/>
      <c r="AZ52" s="30"/>
      <c r="BA52" s="30"/>
      <c r="BB52" s="30"/>
    </row>
    <row r="53" spans="1:54" s="21" customFormat="1" ht="19.5" customHeight="1">
      <c r="A53" s="2"/>
      <c r="B53" s="2"/>
      <c r="C53" s="333" t="s">
        <v>30</v>
      </c>
      <c r="D53" s="333"/>
      <c r="E53" s="334">
        <v>432</v>
      </c>
      <c r="F53" s="335"/>
      <c r="G53" s="336"/>
      <c r="H53" s="338" t="s">
        <v>348</v>
      </c>
      <c r="I53" s="338"/>
      <c r="J53" s="338"/>
      <c r="K53" s="338"/>
      <c r="L53" s="338"/>
      <c r="M53" s="338"/>
      <c r="N53" s="338"/>
      <c r="O53" s="338"/>
      <c r="P53" s="338"/>
      <c r="Q53" s="338"/>
      <c r="R53" s="338"/>
      <c r="S53" s="338"/>
      <c r="T53" s="338"/>
      <c r="U53" s="338"/>
      <c r="V53" s="338"/>
      <c r="W53" s="338"/>
      <c r="X53" s="333" t="s">
        <v>93</v>
      </c>
      <c r="Y53" s="333"/>
      <c r="Z53" s="345"/>
      <c r="AA53" s="345"/>
      <c r="AB53" s="345"/>
      <c r="AC53" s="345"/>
      <c r="AD53" s="345"/>
      <c r="AE53" s="345"/>
      <c r="AF53" s="345"/>
      <c r="AG53" s="345"/>
      <c r="AH53" s="19"/>
      <c r="AI53" s="2"/>
      <c r="AJ53" s="2"/>
      <c r="AK53" s="25"/>
      <c r="AL53" s="5"/>
      <c r="AM53" s="194"/>
      <c r="AN53" s="43"/>
      <c r="AO53" s="41"/>
      <c r="AP53" s="41"/>
      <c r="AQ53" s="41"/>
      <c r="AZ53" s="30"/>
      <c r="BA53" s="30"/>
      <c r="BB53" s="30"/>
    </row>
    <row r="54" spans="1:54" s="21" customFormat="1" ht="19.5" customHeight="1">
      <c r="A54" s="2"/>
      <c r="B54" s="2"/>
      <c r="C54" s="333" t="s">
        <v>31</v>
      </c>
      <c r="D54" s="333"/>
      <c r="E54" s="334">
        <v>433</v>
      </c>
      <c r="F54" s="335"/>
      <c r="G54" s="336"/>
      <c r="H54" s="337" t="s">
        <v>349</v>
      </c>
      <c r="I54" s="338"/>
      <c r="J54" s="338"/>
      <c r="K54" s="338"/>
      <c r="L54" s="338"/>
      <c r="M54" s="338"/>
      <c r="N54" s="338"/>
      <c r="O54" s="338"/>
      <c r="P54" s="338"/>
      <c r="Q54" s="338"/>
      <c r="R54" s="338"/>
      <c r="S54" s="338"/>
      <c r="T54" s="338"/>
      <c r="U54" s="338"/>
      <c r="V54" s="338"/>
      <c r="W54" s="338"/>
      <c r="X54" s="333" t="s">
        <v>94</v>
      </c>
      <c r="Y54" s="333"/>
      <c r="Z54" s="346"/>
      <c r="AA54" s="346"/>
      <c r="AB54" s="346"/>
      <c r="AC54" s="346"/>
      <c r="AD54" s="346"/>
      <c r="AE54" s="346"/>
      <c r="AF54" s="346"/>
      <c r="AG54" s="346"/>
      <c r="AH54" s="19"/>
      <c r="AI54" s="2"/>
      <c r="AJ54" s="2"/>
      <c r="AK54" s="25"/>
      <c r="AL54" s="5"/>
      <c r="AM54" s="194"/>
      <c r="AN54" s="95"/>
      <c r="AO54" s="42"/>
      <c r="AP54" s="42">
        <f>Z54</f>
        <v>0</v>
      </c>
      <c r="AQ54" s="42">
        <f>AD54</f>
        <v>0</v>
      </c>
      <c r="AZ54" s="30"/>
      <c r="BA54" s="30"/>
      <c r="BB54" s="30"/>
    </row>
    <row r="55" spans="1:54" s="21" customFormat="1" ht="31.5" customHeight="1">
      <c r="A55" s="2"/>
      <c r="B55" s="2"/>
      <c r="C55" s="333"/>
      <c r="D55" s="333"/>
      <c r="E55" s="334"/>
      <c r="F55" s="335"/>
      <c r="G55" s="336"/>
      <c r="H55" s="337" t="s">
        <v>350</v>
      </c>
      <c r="I55" s="338"/>
      <c r="J55" s="338"/>
      <c r="K55" s="338"/>
      <c r="L55" s="338"/>
      <c r="M55" s="338"/>
      <c r="N55" s="338"/>
      <c r="O55" s="338"/>
      <c r="P55" s="338"/>
      <c r="Q55" s="338"/>
      <c r="R55" s="338"/>
      <c r="S55" s="338"/>
      <c r="T55" s="338"/>
      <c r="U55" s="338"/>
      <c r="V55" s="338"/>
      <c r="W55" s="338"/>
      <c r="X55" s="333" t="s">
        <v>95</v>
      </c>
      <c r="Y55" s="333"/>
      <c r="Z55" s="347">
        <f>SUM(Z56:Z59)</f>
        <v>0</v>
      </c>
      <c r="AA55" s="347"/>
      <c r="AB55" s="347"/>
      <c r="AC55" s="347"/>
      <c r="AD55" s="347">
        <f>SUM(AD56:AD59)</f>
        <v>0</v>
      </c>
      <c r="AE55" s="347"/>
      <c r="AF55" s="347"/>
      <c r="AG55" s="347"/>
      <c r="AH55" s="19"/>
      <c r="AI55" s="2"/>
      <c r="AJ55" s="2"/>
      <c r="AK55" s="25"/>
      <c r="AL55" s="5"/>
      <c r="AM55" s="194"/>
      <c r="AN55" s="43"/>
      <c r="AO55" s="41"/>
      <c r="AP55" s="41"/>
      <c r="AQ55" s="41"/>
      <c r="AZ55" s="30"/>
      <c r="BA55" s="30"/>
      <c r="BB55" s="30"/>
    </row>
    <row r="56" spans="1:54" s="21" customFormat="1" ht="19.5" customHeight="1">
      <c r="A56" s="2"/>
      <c r="B56" s="2"/>
      <c r="C56" s="333" t="s">
        <v>32</v>
      </c>
      <c r="D56" s="333"/>
      <c r="E56" s="334">
        <v>441</v>
      </c>
      <c r="F56" s="335"/>
      <c r="G56" s="336"/>
      <c r="H56" s="337" t="s">
        <v>351</v>
      </c>
      <c r="I56" s="338"/>
      <c r="J56" s="338"/>
      <c r="K56" s="338"/>
      <c r="L56" s="338"/>
      <c r="M56" s="338"/>
      <c r="N56" s="338"/>
      <c r="O56" s="338"/>
      <c r="P56" s="338"/>
      <c r="Q56" s="338"/>
      <c r="R56" s="338"/>
      <c r="S56" s="338"/>
      <c r="T56" s="338"/>
      <c r="U56" s="338"/>
      <c r="V56" s="338"/>
      <c r="W56" s="338"/>
      <c r="X56" s="333" t="s">
        <v>96</v>
      </c>
      <c r="Y56" s="333"/>
      <c r="Z56" s="340"/>
      <c r="AA56" s="340"/>
      <c r="AB56" s="340"/>
      <c r="AC56" s="340"/>
      <c r="AD56" s="340"/>
      <c r="AE56" s="340"/>
      <c r="AF56" s="340"/>
      <c r="AG56" s="340"/>
      <c r="AH56" s="19"/>
      <c r="AI56" s="2"/>
      <c r="AJ56" s="2"/>
      <c r="AK56" s="25"/>
      <c r="AL56" s="5"/>
      <c r="AM56" s="194"/>
      <c r="AN56" s="43"/>
      <c r="AO56" s="41"/>
      <c r="AP56" s="41"/>
      <c r="AQ56" s="41"/>
      <c r="AZ56" s="30"/>
      <c r="BA56" s="30"/>
      <c r="BB56" s="30"/>
    </row>
    <row r="57" spans="1:54" s="21" customFormat="1" ht="19.5" customHeight="1">
      <c r="A57" s="2"/>
      <c r="B57" s="2"/>
      <c r="C57" s="333" t="s">
        <v>33</v>
      </c>
      <c r="D57" s="333"/>
      <c r="E57" s="334">
        <v>442</v>
      </c>
      <c r="F57" s="335"/>
      <c r="G57" s="336"/>
      <c r="H57" s="337" t="s">
        <v>352</v>
      </c>
      <c r="I57" s="338"/>
      <c r="J57" s="338"/>
      <c r="K57" s="338"/>
      <c r="L57" s="338"/>
      <c r="M57" s="338"/>
      <c r="N57" s="338"/>
      <c r="O57" s="338"/>
      <c r="P57" s="338"/>
      <c r="Q57" s="338"/>
      <c r="R57" s="338"/>
      <c r="S57" s="338"/>
      <c r="T57" s="338"/>
      <c r="U57" s="338"/>
      <c r="V57" s="338"/>
      <c r="W57" s="338"/>
      <c r="X57" s="333" t="s">
        <v>97</v>
      </c>
      <c r="Y57" s="333"/>
      <c r="Z57" s="340"/>
      <c r="AA57" s="340"/>
      <c r="AB57" s="340"/>
      <c r="AC57" s="340"/>
      <c r="AD57" s="340"/>
      <c r="AE57" s="340"/>
      <c r="AF57" s="340"/>
      <c r="AG57" s="340"/>
      <c r="AH57" s="19"/>
      <c r="AI57" s="2"/>
      <c r="AJ57" s="2"/>
      <c r="AK57" s="25"/>
      <c r="AL57" s="5"/>
      <c r="AM57" s="194"/>
      <c r="AN57" s="43"/>
      <c r="AO57" s="41"/>
      <c r="AP57" s="41"/>
      <c r="AQ57" s="41"/>
      <c r="AZ57" s="30"/>
      <c r="BA57" s="30"/>
      <c r="BB57" s="30"/>
    </row>
    <row r="58" spans="1:54" s="21" customFormat="1" ht="19.5" customHeight="1">
      <c r="A58" s="2"/>
      <c r="B58" s="2"/>
      <c r="C58" s="333" t="s">
        <v>34</v>
      </c>
      <c r="D58" s="333"/>
      <c r="E58" s="334">
        <v>443</v>
      </c>
      <c r="F58" s="335"/>
      <c r="G58" s="336"/>
      <c r="H58" s="337" t="s">
        <v>353</v>
      </c>
      <c r="I58" s="338"/>
      <c r="J58" s="338"/>
      <c r="K58" s="338"/>
      <c r="L58" s="338"/>
      <c r="M58" s="338"/>
      <c r="N58" s="338"/>
      <c r="O58" s="338"/>
      <c r="P58" s="338"/>
      <c r="Q58" s="338"/>
      <c r="R58" s="338"/>
      <c r="S58" s="338"/>
      <c r="T58" s="338"/>
      <c r="U58" s="338"/>
      <c r="V58" s="338"/>
      <c r="W58" s="338"/>
      <c r="X58" s="333" t="s">
        <v>98</v>
      </c>
      <c r="Y58" s="333"/>
      <c r="Z58" s="340"/>
      <c r="AA58" s="340"/>
      <c r="AB58" s="340"/>
      <c r="AC58" s="340"/>
      <c r="AD58" s="340"/>
      <c r="AE58" s="340"/>
      <c r="AF58" s="340"/>
      <c r="AG58" s="340"/>
      <c r="AH58" s="19"/>
      <c r="AI58" s="2"/>
      <c r="AJ58" s="2"/>
      <c r="AK58" s="25"/>
      <c r="AL58" s="5"/>
      <c r="AM58" s="194"/>
      <c r="AN58" s="43"/>
      <c r="AO58" s="41"/>
      <c r="AP58" s="41"/>
      <c r="AQ58" s="41"/>
      <c r="AZ58" s="30"/>
      <c r="BA58" s="30"/>
      <c r="BB58" s="30"/>
    </row>
    <row r="59" spans="1:54" s="21" customFormat="1" ht="19.5" customHeight="1">
      <c r="A59" s="2"/>
      <c r="B59" s="2"/>
      <c r="C59" s="333" t="s">
        <v>35</v>
      </c>
      <c r="D59" s="333"/>
      <c r="E59" s="334">
        <v>444</v>
      </c>
      <c r="F59" s="335"/>
      <c r="G59" s="336"/>
      <c r="H59" s="337" t="s">
        <v>354</v>
      </c>
      <c r="I59" s="338"/>
      <c r="J59" s="338"/>
      <c r="K59" s="338"/>
      <c r="L59" s="338"/>
      <c r="M59" s="338"/>
      <c r="N59" s="338"/>
      <c r="O59" s="338"/>
      <c r="P59" s="338"/>
      <c r="Q59" s="338"/>
      <c r="R59" s="338"/>
      <c r="S59" s="338"/>
      <c r="T59" s="338"/>
      <c r="U59" s="338"/>
      <c r="V59" s="338"/>
      <c r="W59" s="338"/>
      <c r="X59" s="333" t="s">
        <v>99</v>
      </c>
      <c r="Y59" s="333"/>
      <c r="Z59" s="340"/>
      <c r="AA59" s="340"/>
      <c r="AB59" s="340"/>
      <c r="AC59" s="340"/>
      <c r="AD59" s="340"/>
      <c r="AE59" s="340"/>
      <c r="AF59" s="340"/>
      <c r="AG59" s="340"/>
      <c r="AH59" s="19"/>
      <c r="AI59" s="2"/>
      <c r="AJ59" s="2"/>
      <c r="AK59" s="25"/>
      <c r="AL59" s="5"/>
      <c r="AM59" s="194"/>
      <c r="AN59" s="43"/>
      <c r="AO59" s="41"/>
      <c r="AP59" s="41"/>
      <c r="AQ59" s="41"/>
      <c r="AZ59" s="30"/>
      <c r="BA59" s="30"/>
      <c r="BB59" s="30"/>
    </row>
    <row r="60" spans="1:54" s="21" customFormat="1" ht="31.5" customHeight="1">
      <c r="A60" s="2"/>
      <c r="B60" s="2"/>
      <c r="C60" s="333"/>
      <c r="D60" s="333"/>
      <c r="E60" s="334"/>
      <c r="F60" s="335"/>
      <c r="G60" s="336"/>
      <c r="H60" s="337" t="s">
        <v>355</v>
      </c>
      <c r="I60" s="338"/>
      <c r="J60" s="338"/>
      <c r="K60" s="338"/>
      <c r="L60" s="338"/>
      <c r="M60" s="338"/>
      <c r="N60" s="338"/>
      <c r="O60" s="338"/>
      <c r="P60" s="338"/>
      <c r="Q60" s="338"/>
      <c r="R60" s="338"/>
      <c r="S60" s="338"/>
      <c r="T60" s="338"/>
      <c r="U60" s="338"/>
      <c r="V60" s="338"/>
      <c r="W60" s="338"/>
      <c r="X60" s="333" t="s">
        <v>100</v>
      </c>
      <c r="Y60" s="333"/>
      <c r="Z60" s="339">
        <f>SUM(Z61:Z63)</f>
        <v>0</v>
      </c>
      <c r="AA60" s="339"/>
      <c r="AB60" s="339"/>
      <c r="AC60" s="339"/>
      <c r="AD60" s="339">
        <f>SUM(AD61:AD63)</f>
        <v>0</v>
      </c>
      <c r="AE60" s="339"/>
      <c r="AF60" s="339"/>
      <c r="AG60" s="339"/>
      <c r="AH60" s="19"/>
      <c r="AI60" s="2"/>
      <c r="AJ60" s="2"/>
      <c r="AK60" s="25"/>
      <c r="AL60" s="5"/>
      <c r="AM60" s="194"/>
      <c r="AN60" s="43"/>
      <c r="AO60" s="41"/>
      <c r="AP60" s="41"/>
      <c r="AQ60" s="41"/>
      <c r="AZ60" s="30"/>
      <c r="BA60" s="30"/>
      <c r="BB60" s="30"/>
    </row>
    <row r="61" spans="1:54" s="21" customFormat="1" ht="19.5" customHeight="1">
      <c r="A61" s="2"/>
      <c r="B61" s="2"/>
      <c r="C61" s="333" t="s">
        <v>36</v>
      </c>
      <c r="D61" s="333"/>
      <c r="E61" s="334">
        <v>451</v>
      </c>
      <c r="F61" s="335"/>
      <c r="G61" s="336"/>
      <c r="H61" s="337" t="s">
        <v>356</v>
      </c>
      <c r="I61" s="338"/>
      <c r="J61" s="338"/>
      <c r="K61" s="338"/>
      <c r="L61" s="338"/>
      <c r="M61" s="338"/>
      <c r="N61" s="338"/>
      <c r="O61" s="338"/>
      <c r="P61" s="338"/>
      <c r="Q61" s="338"/>
      <c r="R61" s="338"/>
      <c r="S61" s="338"/>
      <c r="T61" s="338"/>
      <c r="U61" s="338"/>
      <c r="V61" s="338"/>
      <c r="W61" s="338"/>
      <c r="X61" s="333" t="s">
        <v>101</v>
      </c>
      <c r="Y61" s="333"/>
      <c r="Z61" s="340"/>
      <c r="AA61" s="340"/>
      <c r="AB61" s="340"/>
      <c r="AC61" s="340"/>
      <c r="AD61" s="340"/>
      <c r="AE61" s="340"/>
      <c r="AF61" s="340"/>
      <c r="AG61" s="340"/>
      <c r="AH61" s="19"/>
      <c r="AI61" s="2"/>
      <c r="AJ61" s="2"/>
      <c r="AK61" s="25"/>
      <c r="AL61" s="5"/>
      <c r="AM61" s="194"/>
      <c r="AN61" s="43"/>
      <c r="AO61" s="41"/>
      <c r="AP61" s="41"/>
      <c r="AQ61" s="41"/>
      <c r="AZ61" s="30"/>
      <c r="BA61" s="30"/>
      <c r="BB61" s="30"/>
    </row>
    <row r="62" spans="1:54" s="21" customFormat="1" ht="19.5" customHeight="1">
      <c r="A62" s="2"/>
      <c r="B62" s="2"/>
      <c r="C62" s="333" t="s">
        <v>37</v>
      </c>
      <c r="D62" s="333"/>
      <c r="E62" s="334">
        <v>452</v>
      </c>
      <c r="F62" s="335"/>
      <c r="G62" s="336"/>
      <c r="H62" s="337" t="s">
        <v>357</v>
      </c>
      <c r="I62" s="338"/>
      <c r="J62" s="338"/>
      <c r="K62" s="338"/>
      <c r="L62" s="338"/>
      <c r="M62" s="338"/>
      <c r="N62" s="338"/>
      <c r="O62" s="338"/>
      <c r="P62" s="338"/>
      <c r="Q62" s="338"/>
      <c r="R62" s="338"/>
      <c r="S62" s="338"/>
      <c r="T62" s="338"/>
      <c r="U62" s="338"/>
      <c r="V62" s="338"/>
      <c r="W62" s="338"/>
      <c r="X62" s="333" t="s">
        <v>102</v>
      </c>
      <c r="Y62" s="333"/>
      <c r="Z62" s="340"/>
      <c r="AA62" s="340"/>
      <c r="AB62" s="340"/>
      <c r="AC62" s="340"/>
      <c r="AD62" s="340"/>
      <c r="AE62" s="340"/>
      <c r="AF62" s="340"/>
      <c r="AG62" s="340"/>
      <c r="AH62" s="19"/>
      <c r="AI62" s="2"/>
      <c r="AJ62" s="2"/>
      <c r="AK62" s="25"/>
      <c r="AL62" s="5"/>
      <c r="AM62" s="194"/>
      <c r="AN62" s="43"/>
      <c r="AO62" s="41"/>
      <c r="AP62" s="41"/>
      <c r="AQ62" s="41"/>
      <c r="AZ62" s="30"/>
      <c r="BA62" s="30"/>
      <c r="BB62" s="30"/>
    </row>
    <row r="63" spans="1:54" s="21" customFormat="1" ht="19.5" customHeight="1">
      <c r="A63" s="2"/>
      <c r="B63" s="2"/>
      <c r="C63" s="333" t="s">
        <v>38</v>
      </c>
      <c r="D63" s="333"/>
      <c r="E63" s="334">
        <v>453</v>
      </c>
      <c r="F63" s="335"/>
      <c r="G63" s="336"/>
      <c r="H63" s="337" t="s">
        <v>358</v>
      </c>
      <c r="I63" s="338"/>
      <c r="J63" s="338"/>
      <c r="K63" s="338"/>
      <c r="L63" s="338"/>
      <c r="M63" s="338"/>
      <c r="N63" s="338"/>
      <c r="O63" s="338"/>
      <c r="P63" s="338"/>
      <c r="Q63" s="338"/>
      <c r="R63" s="338"/>
      <c r="S63" s="338"/>
      <c r="T63" s="338"/>
      <c r="U63" s="338"/>
      <c r="V63" s="338"/>
      <c r="W63" s="338"/>
      <c r="X63" s="333" t="s">
        <v>103</v>
      </c>
      <c r="Y63" s="333"/>
      <c r="Z63" s="340"/>
      <c r="AA63" s="340"/>
      <c r="AB63" s="340"/>
      <c r="AC63" s="340"/>
      <c r="AD63" s="340"/>
      <c r="AE63" s="340"/>
      <c r="AF63" s="340"/>
      <c r="AG63" s="340"/>
      <c r="AH63" s="19"/>
      <c r="AI63" s="2"/>
      <c r="AJ63" s="2"/>
      <c r="AK63" s="25"/>
      <c r="AL63" s="5"/>
      <c r="AM63" s="194"/>
      <c r="AN63" s="43"/>
      <c r="AO63" s="41"/>
      <c r="AP63" s="41"/>
      <c r="AQ63" s="41"/>
      <c r="AZ63" s="30"/>
      <c r="BA63" s="30"/>
      <c r="BB63" s="30"/>
    </row>
    <row r="64" spans="1:54" s="21" customFormat="1" ht="31.5" customHeight="1">
      <c r="A64" s="2"/>
      <c r="B64" s="2"/>
      <c r="C64" s="333"/>
      <c r="D64" s="333"/>
      <c r="E64" s="334"/>
      <c r="F64" s="335"/>
      <c r="G64" s="336"/>
      <c r="H64" s="337" t="s">
        <v>697</v>
      </c>
      <c r="I64" s="338"/>
      <c r="J64" s="338"/>
      <c r="K64" s="338"/>
      <c r="L64" s="338"/>
      <c r="M64" s="338"/>
      <c r="N64" s="338"/>
      <c r="O64" s="338"/>
      <c r="P64" s="338"/>
      <c r="Q64" s="338"/>
      <c r="R64" s="338"/>
      <c r="S64" s="338"/>
      <c r="T64" s="338"/>
      <c r="U64" s="338"/>
      <c r="V64" s="338"/>
      <c r="W64" s="338"/>
      <c r="X64" s="333" t="s">
        <v>104</v>
      </c>
      <c r="Y64" s="333"/>
      <c r="Z64" s="339">
        <f>SUM(Z65:Z69)</f>
        <v>0</v>
      </c>
      <c r="AA64" s="339"/>
      <c r="AB64" s="339"/>
      <c r="AC64" s="339"/>
      <c r="AD64" s="339">
        <f>SUM(AD65:AD69)</f>
        <v>0</v>
      </c>
      <c r="AE64" s="339"/>
      <c r="AF64" s="339"/>
      <c r="AG64" s="339"/>
      <c r="AH64" s="19"/>
      <c r="AI64" s="2"/>
      <c r="AJ64" s="2"/>
      <c r="AK64" s="25"/>
      <c r="AL64" s="5"/>
      <c r="AM64" s="194"/>
      <c r="AN64" s="43"/>
      <c r="AO64" s="41"/>
      <c r="AP64" s="41"/>
      <c r="AQ64" s="41"/>
      <c r="AZ64" s="30"/>
      <c r="BA64" s="30"/>
      <c r="BB64" s="30"/>
    </row>
    <row r="65" spans="1:54" s="21" customFormat="1" ht="17.25" customHeight="1">
      <c r="A65" s="2"/>
      <c r="B65" s="2"/>
      <c r="C65" s="333" t="s">
        <v>79</v>
      </c>
      <c r="D65" s="333"/>
      <c r="E65" s="334">
        <v>461</v>
      </c>
      <c r="F65" s="335"/>
      <c r="G65" s="336"/>
      <c r="H65" s="337" t="s">
        <v>359</v>
      </c>
      <c r="I65" s="338"/>
      <c r="J65" s="338"/>
      <c r="K65" s="338"/>
      <c r="L65" s="338"/>
      <c r="M65" s="338"/>
      <c r="N65" s="338"/>
      <c r="O65" s="338"/>
      <c r="P65" s="338"/>
      <c r="Q65" s="338"/>
      <c r="R65" s="338"/>
      <c r="S65" s="338"/>
      <c r="T65" s="338"/>
      <c r="U65" s="338"/>
      <c r="V65" s="338"/>
      <c r="W65" s="338"/>
      <c r="X65" s="333" t="s">
        <v>105</v>
      </c>
      <c r="Y65" s="333"/>
      <c r="Z65" s="348"/>
      <c r="AA65" s="348"/>
      <c r="AB65" s="348"/>
      <c r="AC65" s="348"/>
      <c r="AD65" s="348"/>
      <c r="AE65" s="348"/>
      <c r="AF65" s="348"/>
      <c r="AG65" s="348"/>
      <c r="AH65" s="19"/>
      <c r="AI65" s="2"/>
      <c r="AJ65" s="2"/>
      <c r="AK65" s="25"/>
      <c r="AL65" s="5"/>
      <c r="AM65" s="194"/>
      <c r="AN65" s="95"/>
      <c r="AO65" s="42"/>
      <c r="AP65" s="42">
        <f>Z65</f>
        <v>0</v>
      </c>
      <c r="AQ65" s="42">
        <f>AD65</f>
        <v>0</v>
      </c>
      <c r="AZ65" s="30"/>
      <c r="BA65" s="30"/>
      <c r="BB65" s="30"/>
    </row>
    <row r="66" spans="3:39" ht="17.25" customHeight="1">
      <c r="C66" s="333" t="s">
        <v>39</v>
      </c>
      <c r="D66" s="333"/>
      <c r="E66" s="334">
        <v>462</v>
      </c>
      <c r="F66" s="335"/>
      <c r="G66" s="336"/>
      <c r="H66" s="337" t="s">
        <v>360</v>
      </c>
      <c r="I66" s="338"/>
      <c r="J66" s="338"/>
      <c r="K66" s="338"/>
      <c r="L66" s="338"/>
      <c r="M66" s="338"/>
      <c r="N66" s="338"/>
      <c r="O66" s="338"/>
      <c r="P66" s="338"/>
      <c r="Q66" s="338"/>
      <c r="R66" s="338"/>
      <c r="S66" s="338"/>
      <c r="T66" s="338"/>
      <c r="U66" s="338"/>
      <c r="V66" s="338"/>
      <c r="W66" s="338"/>
      <c r="X66" s="333" t="s">
        <v>106</v>
      </c>
      <c r="Y66" s="333"/>
      <c r="Z66" s="340"/>
      <c r="AA66" s="340"/>
      <c r="AB66" s="340"/>
      <c r="AC66" s="340"/>
      <c r="AD66" s="340"/>
      <c r="AE66" s="340"/>
      <c r="AF66" s="340"/>
      <c r="AG66" s="340"/>
      <c r="AH66" s="19"/>
      <c r="AK66" s="25"/>
      <c r="AM66" s="194"/>
    </row>
    <row r="67" spans="3:39" ht="17.25" customHeight="1">
      <c r="C67" s="333" t="s">
        <v>40</v>
      </c>
      <c r="D67" s="333"/>
      <c r="E67" s="334">
        <v>463</v>
      </c>
      <c r="F67" s="335"/>
      <c r="G67" s="336"/>
      <c r="H67" s="337" t="s">
        <v>559</v>
      </c>
      <c r="I67" s="338"/>
      <c r="J67" s="338"/>
      <c r="K67" s="338"/>
      <c r="L67" s="338"/>
      <c r="M67" s="338"/>
      <c r="N67" s="338"/>
      <c r="O67" s="338"/>
      <c r="P67" s="338"/>
      <c r="Q67" s="338"/>
      <c r="R67" s="338"/>
      <c r="S67" s="338"/>
      <c r="T67" s="338"/>
      <c r="U67" s="338"/>
      <c r="V67" s="338"/>
      <c r="W67" s="338"/>
      <c r="X67" s="333" t="s">
        <v>107</v>
      </c>
      <c r="Y67" s="333"/>
      <c r="Z67" s="340"/>
      <c r="AA67" s="340"/>
      <c r="AB67" s="340"/>
      <c r="AC67" s="340"/>
      <c r="AD67" s="340"/>
      <c r="AE67" s="340"/>
      <c r="AF67" s="340"/>
      <c r="AG67" s="340"/>
      <c r="AH67" s="19"/>
      <c r="AK67" s="25"/>
      <c r="AM67" s="194"/>
    </row>
    <row r="68" spans="3:39" ht="17.25" customHeight="1">
      <c r="C68" s="333" t="s">
        <v>41</v>
      </c>
      <c r="D68" s="333"/>
      <c r="E68" s="334">
        <v>464</v>
      </c>
      <c r="F68" s="335"/>
      <c r="G68" s="336"/>
      <c r="H68" s="337" t="s">
        <v>361</v>
      </c>
      <c r="I68" s="338"/>
      <c r="J68" s="338"/>
      <c r="K68" s="338"/>
      <c r="L68" s="338"/>
      <c r="M68" s="338"/>
      <c r="N68" s="338"/>
      <c r="O68" s="338"/>
      <c r="P68" s="338"/>
      <c r="Q68" s="338"/>
      <c r="R68" s="338"/>
      <c r="S68" s="338"/>
      <c r="T68" s="338"/>
      <c r="U68" s="338"/>
      <c r="V68" s="338"/>
      <c r="W68" s="338"/>
      <c r="X68" s="333" t="s">
        <v>108</v>
      </c>
      <c r="Y68" s="333"/>
      <c r="Z68" s="340"/>
      <c r="AA68" s="340"/>
      <c r="AB68" s="340"/>
      <c r="AC68" s="340"/>
      <c r="AD68" s="340"/>
      <c r="AE68" s="340"/>
      <c r="AF68" s="340"/>
      <c r="AG68" s="340"/>
      <c r="AH68" s="19"/>
      <c r="AK68" s="25"/>
      <c r="AM68" s="194"/>
    </row>
    <row r="69" spans="3:39" ht="17.25" customHeight="1">
      <c r="C69" s="333" t="s">
        <v>42</v>
      </c>
      <c r="D69" s="333"/>
      <c r="E69" s="334">
        <v>465</v>
      </c>
      <c r="F69" s="335"/>
      <c r="G69" s="336"/>
      <c r="H69" s="337" t="s">
        <v>362</v>
      </c>
      <c r="I69" s="338"/>
      <c r="J69" s="338"/>
      <c r="K69" s="338"/>
      <c r="L69" s="338"/>
      <c r="M69" s="338"/>
      <c r="N69" s="338"/>
      <c r="O69" s="338"/>
      <c r="P69" s="338"/>
      <c r="Q69" s="338"/>
      <c r="R69" s="338"/>
      <c r="S69" s="338"/>
      <c r="T69" s="338"/>
      <c r="U69" s="338"/>
      <c r="V69" s="338"/>
      <c r="W69" s="338"/>
      <c r="X69" s="333" t="s">
        <v>109</v>
      </c>
      <c r="Y69" s="333"/>
      <c r="Z69" s="340"/>
      <c r="AA69" s="340"/>
      <c r="AB69" s="340"/>
      <c r="AC69" s="340"/>
      <c r="AD69" s="340"/>
      <c r="AE69" s="340"/>
      <c r="AF69" s="340"/>
      <c r="AG69" s="340"/>
      <c r="AH69" s="19"/>
      <c r="AK69" s="25"/>
      <c r="AM69" s="194"/>
    </row>
    <row r="70" spans="3:39" ht="31.5" customHeight="1">
      <c r="C70" s="333"/>
      <c r="D70" s="333"/>
      <c r="E70" s="334"/>
      <c r="F70" s="335"/>
      <c r="G70" s="336"/>
      <c r="H70" s="337" t="s">
        <v>363</v>
      </c>
      <c r="I70" s="338"/>
      <c r="J70" s="338"/>
      <c r="K70" s="338"/>
      <c r="L70" s="338"/>
      <c r="M70" s="338"/>
      <c r="N70" s="338"/>
      <c r="O70" s="338"/>
      <c r="P70" s="338"/>
      <c r="Q70" s="338"/>
      <c r="R70" s="338"/>
      <c r="S70" s="338"/>
      <c r="T70" s="338"/>
      <c r="U70" s="338"/>
      <c r="V70" s="338"/>
      <c r="W70" s="338"/>
      <c r="X70" s="333" t="s">
        <v>110</v>
      </c>
      <c r="Y70" s="333"/>
      <c r="Z70" s="339">
        <f>SUM(Z71:Z74)</f>
        <v>0</v>
      </c>
      <c r="AA70" s="339"/>
      <c r="AB70" s="339"/>
      <c r="AC70" s="339"/>
      <c r="AD70" s="339">
        <f>SUM(AD71:AD74)</f>
        <v>0</v>
      </c>
      <c r="AE70" s="339"/>
      <c r="AF70" s="339"/>
      <c r="AG70" s="339"/>
      <c r="AH70" s="19"/>
      <c r="AK70" s="25"/>
      <c r="AM70" s="194"/>
    </row>
    <row r="71" spans="3:39" ht="17.25" customHeight="1">
      <c r="C71" s="333" t="s">
        <v>7</v>
      </c>
      <c r="D71" s="333"/>
      <c r="E71" s="334">
        <v>471</v>
      </c>
      <c r="F71" s="335"/>
      <c r="G71" s="336"/>
      <c r="H71" s="337" t="s">
        <v>364</v>
      </c>
      <c r="I71" s="338"/>
      <c r="J71" s="338"/>
      <c r="K71" s="338"/>
      <c r="L71" s="338"/>
      <c r="M71" s="338"/>
      <c r="N71" s="338"/>
      <c r="O71" s="338"/>
      <c r="P71" s="338"/>
      <c r="Q71" s="338"/>
      <c r="R71" s="338"/>
      <c r="S71" s="338"/>
      <c r="T71" s="338"/>
      <c r="U71" s="338"/>
      <c r="V71" s="338"/>
      <c r="W71" s="338"/>
      <c r="X71" s="333" t="s">
        <v>111</v>
      </c>
      <c r="Y71" s="333"/>
      <c r="Z71" s="340"/>
      <c r="AA71" s="340"/>
      <c r="AB71" s="340"/>
      <c r="AC71" s="340"/>
      <c r="AD71" s="340"/>
      <c r="AE71" s="340"/>
      <c r="AF71" s="340"/>
      <c r="AG71" s="340"/>
      <c r="AH71" s="19"/>
      <c r="AK71" s="25"/>
      <c r="AM71" s="194"/>
    </row>
    <row r="72" spans="3:39" ht="17.25" customHeight="1">
      <c r="C72" s="333" t="s">
        <v>43</v>
      </c>
      <c r="D72" s="333"/>
      <c r="E72" s="334">
        <v>472</v>
      </c>
      <c r="F72" s="335"/>
      <c r="G72" s="336"/>
      <c r="H72" s="337" t="s">
        <v>365</v>
      </c>
      <c r="I72" s="338"/>
      <c r="J72" s="338"/>
      <c r="K72" s="338"/>
      <c r="L72" s="338"/>
      <c r="M72" s="338"/>
      <c r="N72" s="338"/>
      <c r="O72" s="338"/>
      <c r="P72" s="338"/>
      <c r="Q72" s="338"/>
      <c r="R72" s="338"/>
      <c r="S72" s="338"/>
      <c r="T72" s="338"/>
      <c r="U72" s="338"/>
      <c r="V72" s="338"/>
      <c r="W72" s="338"/>
      <c r="X72" s="333" t="s">
        <v>112</v>
      </c>
      <c r="Y72" s="333"/>
      <c r="Z72" s="340"/>
      <c r="AA72" s="340"/>
      <c r="AB72" s="340"/>
      <c r="AC72" s="340"/>
      <c r="AD72" s="340"/>
      <c r="AE72" s="340"/>
      <c r="AF72" s="340"/>
      <c r="AG72" s="340"/>
      <c r="AH72" s="19"/>
      <c r="AK72" s="25"/>
      <c r="AM72" s="194"/>
    </row>
    <row r="73" spans="3:39" ht="17.25" customHeight="1">
      <c r="C73" s="333" t="s">
        <v>44</v>
      </c>
      <c r="D73" s="333"/>
      <c r="E73" s="334">
        <v>473</v>
      </c>
      <c r="F73" s="335"/>
      <c r="G73" s="336"/>
      <c r="H73" s="337" t="s">
        <v>560</v>
      </c>
      <c r="I73" s="338"/>
      <c r="J73" s="338"/>
      <c r="K73" s="338"/>
      <c r="L73" s="338"/>
      <c r="M73" s="338"/>
      <c r="N73" s="338"/>
      <c r="O73" s="338"/>
      <c r="P73" s="338"/>
      <c r="Q73" s="338"/>
      <c r="R73" s="338"/>
      <c r="S73" s="338"/>
      <c r="T73" s="338"/>
      <c r="U73" s="338"/>
      <c r="V73" s="338"/>
      <c r="W73" s="338"/>
      <c r="X73" s="333" t="s">
        <v>129</v>
      </c>
      <c r="Y73" s="333"/>
      <c r="Z73" s="340"/>
      <c r="AA73" s="340"/>
      <c r="AB73" s="340"/>
      <c r="AC73" s="340"/>
      <c r="AD73" s="340"/>
      <c r="AE73" s="340"/>
      <c r="AF73" s="340"/>
      <c r="AG73" s="340"/>
      <c r="AH73" s="19"/>
      <c r="AK73" s="25"/>
      <c r="AM73" s="194"/>
    </row>
    <row r="74" spans="3:39" ht="30.75" customHeight="1">
      <c r="C74" s="333" t="s">
        <v>45</v>
      </c>
      <c r="D74" s="333"/>
      <c r="E74" s="334">
        <v>474</v>
      </c>
      <c r="F74" s="335"/>
      <c r="G74" s="336"/>
      <c r="H74" s="337" t="s">
        <v>561</v>
      </c>
      <c r="I74" s="338"/>
      <c r="J74" s="338"/>
      <c r="K74" s="338"/>
      <c r="L74" s="338"/>
      <c r="M74" s="338"/>
      <c r="N74" s="338"/>
      <c r="O74" s="338"/>
      <c r="P74" s="338"/>
      <c r="Q74" s="338"/>
      <c r="R74" s="338"/>
      <c r="S74" s="338"/>
      <c r="T74" s="338"/>
      <c r="U74" s="338"/>
      <c r="V74" s="338"/>
      <c r="W74" s="338"/>
      <c r="X74" s="333" t="s">
        <v>130</v>
      </c>
      <c r="Y74" s="333"/>
      <c r="Z74" s="340"/>
      <c r="AA74" s="340"/>
      <c r="AB74" s="340"/>
      <c r="AC74" s="340"/>
      <c r="AD74" s="340"/>
      <c r="AE74" s="340"/>
      <c r="AF74" s="340"/>
      <c r="AG74" s="340"/>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6" t="s">
        <v>571</v>
      </c>
      <c r="D76" s="296"/>
      <c r="E76" s="289" t="s">
        <v>331</v>
      </c>
      <c r="F76" s="290"/>
      <c r="G76" s="291"/>
      <c r="H76" s="295" t="s">
        <v>13</v>
      </c>
      <c r="I76" s="295"/>
      <c r="J76" s="295"/>
      <c r="K76" s="295"/>
      <c r="L76" s="295"/>
      <c r="M76" s="295"/>
      <c r="N76" s="295"/>
      <c r="O76" s="295"/>
      <c r="P76" s="295"/>
      <c r="Q76" s="295"/>
      <c r="R76" s="295"/>
      <c r="S76" s="295"/>
      <c r="T76" s="295"/>
      <c r="U76" s="295"/>
      <c r="V76" s="295"/>
      <c r="W76" s="295"/>
      <c r="X76" s="296" t="s">
        <v>264</v>
      </c>
      <c r="Y76" s="296"/>
      <c r="Z76" s="297" t="s">
        <v>12</v>
      </c>
      <c r="AA76" s="297"/>
      <c r="AB76" s="297"/>
      <c r="AC76" s="297"/>
      <c r="AD76" s="297"/>
      <c r="AE76" s="297"/>
      <c r="AF76" s="297"/>
      <c r="AG76" s="297"/>
      <c r="AH76" s="19"/>
      <c r="AK76" s="288"/>
      <c r="AL76" s="4"/>
      <c r="AM76" s="341"/>
    </row>
    <row r="77" spans="3:39" ht="26.25" customHeight="1">
      <c r="C77" s="296"/>
      <c r="D77" s="296"/>
      <c r="E77" s="292"/>
      <c r="F77" s="293"/>
      <c r="G77" s="294"/>
      <c r="H77" s="295"/>
      <c r="I77" s="295"/>
      <c r="J77" s="295"/>
      <c r="K77" s="295"/>
      <c r="L77" s="295"/>
      <c r="M77" s="295"/>
      <c r="N77" s="295"/>
      <c r="O77" s="295"/>
      <c r="P77" s="295"/>
      <c r="Q77" s="295"/>
      <c r="R77" s="295"/>
      <c r="S77" s="295"/>
      <c r="T77" s="295"/>
      <c r="U77" s="295"/>
      <c r="V77" s="295"/>
      <c r="W77" s="295"/>
      <c r="X77" s="296"/>
      <c r="Y77" s="296"/>
      <c r="Z77" s="324" t="s">
        <v>11</v>
      </c>
      <c r="AA77" s="324"/>
      <c r="AB77" s="324"/>
      <c r="AC77" s="324"/>
      <c r="AD77" s="324" t="s">
        <v>78</v>
      </c>
      <c r="AE77" s="324"/>
      <c r="AF77" s="324"/>
      <c r="AG77" s="324"/>
      <c r="AH77" s="19"/>
      <c r="AK77" s="288"/>
      <c r="AL77" s="11"/>
      <c r="AM77" s="323"/>
    </row>
    <row r="78" spans="3:39" ht="10.5" customHeight="1">
      <c r="C78" s="325">
        <v>1</v>
      </c>
      <c r="D78" s="325"/>
      <c r="E78" s="326">
        <v>2</v>
      </c>
      <c r="F78" s="327"/>
      <c r="G78" s="328"/>
      <c r="H78" s="295">
        <v>3</v>
      </c>
      <c r="I78" s="295"/>
      <c r="J78" s="295"/>
      <c r="K78" s="295"/>
      <c r="L78" s="295"/>
      <c r="M78" s="295"/>
      <c r="N78" s="295"/>
      <c r="O78" s="295"/>
      <c r="P78" s="295"/>
      <c r="Q78" s="295"/>
      <c r="R78" s="295"/>
      <c r="S78" s="295"/>
      <c r="T78" s="295"/>
      <c r="U78" s="295"/>
      <c r="V78" s="295"/>
      <c r="W78" s="295"/>
      <c r="X78" s="325">
        <v>4</v>
      </c>
      <c r="Y78" s="325"/>
      <c r="Z78" s="295">
        <v>5</v>
      </c>
      <c r="AA78" s="295"/>
      <c r="AB78" s="295"/>
      <c r="AC78" s="295"/>
      <c r="AD78" s="295">
        <v>6</v>
      </c>
      <c r="AE78" s="295"/>
      <c r="AF78" s="295"/>
      <c r="AG78" s="295"/>
      <c r="AH78" s="19"/>
      <c r="AK78" s="194"/>
      <c r="AL78" s="188"/>
      <c r="AM78" s="194"/>
    </row>
    <row r="79" spans="3:39" ht="31.5" customHeight="1">
      <c r="C79" s="333"/>
      <c r="D79" s="333"/>
      <c r="E79" s="334"/>
      <c r="F79" s="335"/>
      <c r="G79" s="336"/>
      <c r="H79" s="337" t="s">
        <v>562</v>
      </c>
      <c r="I79" s="338"/>
      <c r="J79" s="338"/>
      <c r="K79" s="338"/>
      <c r="L79" s="338"/>
      <c r="M79" s="338"/>
      <c r="N79" s="338"/>
      <c r="O79" s="338"/>
      <c r="P79" s="338"/>
      <c r="Q79" s="338"/>
      <c r="R79" s="338"/>
      <c r="S79" s="338"/>
      <c r="T79" s="338"/>
      <c r="U79" s="338"/>
      <c r="V79" s="338"/>
      <c r="W79" s="338"/>
      <c r="X79" s="333" t="s">
        <v>113</v>
      </c>
      <c r="Y79" s="333"/>
      <c r="Z79" s="349">
        <f>SUM(Z80:Z89)</f>
        <v>0</v>
      </c>
      <c r="AA79" s="349"/>
      <c r="AB79" s="349"/>
      <c r="AC79" s="349"/>
      <c r="AD79" s="349">
        <f>SUM(AD80:AD89)</f>
        <v>0</v>
      </c>
      <c r="AE79" s="349"/>
      <c r="AF79" s="349"/>
      <c r="AG79" s="349"/>
      <c r="AH79" s="19"/>
      <c r="AK79" s="25"/>
      <c r="AM79" s="194"/>
    </row>
    <row r="80" spans="3:39" ht="21.75" customHeight="1">
      <c r="C80" s="333" t="s">
        <v>46</v>
      </c>
      <c r="D80" s="333"/>
      <c r="E80" s="334">
        <v>480</v>
      </c>
      <c r="F80" s="335"/>
      <c r="G80" s="336"/>
      <c r="H80" s="337" t="s">
        <v>366</v>
      </c>
      <c r="I80" s="338"/>
      <c r="J80" s="338"/>
      <c r="K80" s="338"/>
      <c r="L80" s="338"/>
      <c r="M80" s="338"/>
      <c r="N80" s="338"/>
      <c r="O80" s="338"/>
      <c r="P80" s="338"/>
      <c r="Q80" s="338"/>
      <c r="R80" s="338"/>
      <c r="S80" s="338"/>
      <c r="T80" s="338"/>
      <c r="U80" s="338"/>
      <c r="V80" s="338"/>
      <c r="W80" s="338"/>
      <c r="X80" s="333" t="s">
        <v>114</v>
      </c>
      <c r="Y80" s="333"/>
      <c r="Z80" s="350"/>
      <c r="AA80" s="351"/>
      <c r="AB80" s="351"/>
      <c r="AC80" s="352"/>
      <c r="AD80" s="350"/>
      <c r="AE80" s="351"/>
      <c r="AF80" s="351"/>
      <c r="AG80" s="352"/>
      <c r="AH80" s="19"/>
      <c r="AK80" s="25"/>
      <c r="AM80" s="194"/>
    </row>
    <row r="81" spans="3:39" ht="21.75" customHeight="1">
      <c r="C81" s="333" t="s">
        <v>47</v>
      </c>
      <c r="D81" s="333"/>
      <c r="E81" s="334">
        <v>481</v>
      </c>
      <c r="F81" s="335"/>
      <c r="G81" s="336"/>
      <c r="H81" s="338" t="s">
        <v>74</v>
      </c>
      <c r="I81" s="338"/>
      <c r="J81" s="338"/>
      <c r="K81" s="338"/>
      <c r="L81" s="338"/>
      <c r="M81" s="338"/>
      <c r="N81" s="338"/>
      <c r="O81" s="338"/>
      <c r="P81" s="338"/>
      <c r="Q81" s="338"/>
      <c r="R81" s="338"/>
      <c r="S81" s="338"/>
      <c r="T81" s="338"/>
      <c r="U81" s="338"/>
      <c r="V81" s="338"/>
      <c r="W81" s="338"/>
      <c r="X81" s="333" t="s">
        <v>115</v>
      </c>
      <c r="Y81" s="333"/>
      <c r="Z81" s="350"/>
      <c r="AA81" s="351"/>
      <c r="AB81" s="351"/>
      <c r="AC81" s="352"/>
      <c r="AD81" s="350"/>
      <c r="AE81" s="351"/>
      <c r="AF81" s="351"/>
      <c r="AG81" s="352"/>
      <c r="AH81" s="19"/>
      <c r="AK81" s="25"/>
      <c r="AM81" s="194"/>
    </row>
    <row r="82" spans="1:54" s="21" customFormat="1" ht="21.75" customHeight="1">
      <c r="A82" s="2"/>
      <c r="B82" s="2"/>
      <c r="C82" s="333" t="s">
        <v>48</v>
      </c>
      <c r="D82" s="333"/>
      <c r="E82" s="334">
        <v>482</v>
      </c>
      <c r="F82" s="335"/>
      <c r="G82" s="336"/>
      <c r="H82" s="338" t="s">
        <v>563</v>
      </c>
      <c r="I82" s="338"/>
      <c r="J82" s="338"/>
      <c r="K82" s="338"/>
      <c r="L82" s="338"/>
      <c r="M82" s="338"/>
      <c r="N82" s="338"/>
      <c r="O82" s="338"/>
      <c r="P82" s="338"/>
      <c r="Q82" s="338"/>
      <c r="R82" s="338"/>
      <c r="S82" s="338"/>
      <c r="T82" s="338"/>
      <c r="U82" s="338"/>
      <c r="V82" s="338"/>
      <c r="W82" s="338"/>
      <c r="X82" s="333" t="s">
        <v>116</v>
      </c>
      <c r="Y82" s="333"/>
      <c r="Z82" s="340"/>
      <c r="AA82" s="340"/>
      <c r="AB82" s="340"/>
      <c r="AC82" s="340"/>
      <c r="AD82" s="340"/>
      <c r="AE82" s="340"/>
      <c r="AF82" s="340"/>
      <c r="AG82" s="340"/>
      <c r="AH82" s="19"/>
      <c r="AI82" s="2"/>
      <c r="AJ82" s="2"/>
      <c r="AK82" s="25"/>
      <c r="AL82" s="5"/>
      <c r="AM82" s="194"/>
      <c r="AN82" s="43"/>
      <c r="AO82" s="41"/>
      <c r="AP82" s="41"/>
      <c r="AQ82" s="41"/>
      <c r="AZ82" s="30"/>
      <c r="BA82" s="30"/>
      <c r="BB82" s="30"/>
    </row>
    <row r="83" spans="1:54" s="21" customFormat="1" ht="21.75" customHeight="1">
      <c r="A83" s="2"/>
      <c r="B83" s="2"/>
      <c r="C83" s="333" t="s">
        <v>49</v>
      </c>
      <c r="D83" s="333"/>
      <c r="E83" s="334">
        <v>483</v>
      </c>
      <c r="F83" s="335"/>
      <c r="G83" s="336"/>
      <c r="H83" s="338" t="s">
        <v>367</v>
      </c>
      <c r="I83" s="338"/>
      <c r="J83" s="338"/>
      <c r="K83" s="338"/>
      <c r="L83" s="338"/>
      <c r="M83" s="338"/>
      <c r="N83" s="338"/>
      <c r="O83" s="338"/>
      <c r="P83" s="338"/>
      <c r="Q83" s="338"/>
      <c r="R83" s="338"/>
      <c r="S83" s="338"/>
      <c r="T83" s="338"/>
      <c r="U83" s="338"/>
      <c r="V83" s="338"/>
      <c r="W83" s="338"/>
      <c r="X83" s="333" t="s">
        <v>117</v>
      </c>
      <c r="Y83" s="333"/>
      <c r="Z83" s="340"/>
      <c r="AA83" s="340"/>
      <c r="AB83" s="340"/>
      <c r="AC83" s="340"/>
      <c r="AD83" s="340"/>
      <c r="AE83" s="340"/>
      <c r="AF83" s="340"/>
      <c r="AG83" s="340"/>
      <c r="AH83" s="19"/>
      <c r="AI83" s="2"/>
      <c r="AJ83" s="2"/>
      <c r="AK83" s="25"/>
      <c r="AL83" s="5"/>
      <c r="AM83" s="194"/>
      <c r="AN83" s="43"/>
      <c r="AO83" s="41"/>
      <c r="AP83" s="41"/>
      <c r="AQ83" s="41"/>
      <c r="AZ83" s="30"/>
      <c r="BA83" s="30"/>
      <c r="BB83" s="30"/>
    </row>
    <row r="84" spans="1:54" s="21" customFormat="1" ht="21.75" customHeight="1">
      <c r="A84" s="2"/>
      <c r="B84" s="2"/>
      <c r="C84" s="333" t="s">
        <v>50</v>
      </c>
      <c r="D84" s="333"/>
      <c r="E84" s="334">
        <v>484</v>
      </c>
      <c r="F84" s="335"/>
      <c r="G84" s="336"/>
      <c r="H84" s="337" t="s">
        <v>368</v>
      </c>
      <c r="I84" s="338"/>
      <c r="J84" s="338"/>
      <c r="K84" s="338"/>
      <c r="L84" s="338"/>
      <c r="M84" s="338"/>
      <c r="N84" s="338"/>
      <c r="O84" s="338"/>
      <c r="P84" s="338"/>
      <c r="Q84" s="338"/>
      <c r="R84" s="338"/>
      <c r="S84" s="338"/>
      <c r="T84" s="338"/>
      <c r="U84" s="338"/>
      <c r="V84" s="338"/>
      <c r="W84" s="338"/>
      <c r="X84" s="333" t="s">
        <v>118</v>
      </c>
      <c r="Y84" s="333"/>
      <c r="Z84" s="340"/>
      <c r="AA84" s="340"/>
      <c r="AB84" s="340"/>
      <c r="AC84" s="340"/>
      <c r="AD84" s="340"/>
      <c r="AE84" s="340"/>
      <c r="AF84" s="340"/>
      <c r="AG84" s="340"/>
      <c r="AH84" s="19"/>
      <c r="AI84" s="2"/>
      <c r="AJ84" s="2"/>
      <c r="AK84" s="25"/>
      <c r="AL84" s="5"/>
      <c r="AM84" s="194"/>
      <c r="AN84" s="95"/>
      <c r="AO84" s="42">
        <f>AD28+AD54+AD82-AD32+AD33-AD35-AD65-AD83</f>
        <v>520656</v>
      </c>
      <c r="AP84" s="41"/>
      <c r="AQ84" s="41"/>
      <c r="AZ84" s="30"/>
      <c r="BA84" s="30"/>
      <c r="BB84" s="30"/>
    </row>
    <row r="85" spans="1:54" s="21" customFormat="1" ht="21.75" customHeight="1">
      <c r="A85" s="2"/>
      <c r="B85" s="2"/>
      <c r="C85" s="333" t="s">
        <v>51</v>
      </c>
      <c r="D85" s="333"/>
      <c r="E85" s="334">
        <v>485</v>
      </c>
      <c r="F85" s="335"/>
      <c r="G85" s="336"/>
      <c r="H85" s="337" t="s">
        <v>369</v>
      </c>
      <c r="I85" s="338"/>
      <c r="J85" s="338"/>
      <c r="K85" s="338"/>
      <c r="L85" s="338"/>
      <c r="M85" s="338"/>
      <c r="N85" s="338"/>
      <c r="O85" s="338"/>
      <c r="P85" s="338"/>
      <c r="Q85" s="338"/>
      <c r="R85" s="338"/>
      <c r="S85" s="338"/>
      <c r="T85" s="338"/>
      <c r="U85" s="338"/>
      <c r="V85" s="338"/>
      <c r="W85" s="338"/>
      <c r="X85" s="333" t="s">
        <v>119</v>
      </c>
      <c r="Y85" s="333"/>
      <c r="Z85" s="340"/>
      <c r="AA85" s="340"/>
      <c r="AB85" s="340"/>
      <c r="AC85" s="340"/>
      <c r="AD85" s="340"/>
      <c r="AE85" s="340"/>
      <c r="AF85" s="340"/>
      <c r="AG85" s="340"/>
      <c r="AH85" s="19"/>
      <c r="AI85" s="2"/>
      <c r="AJ85" s="2"/>
      <c r="AK85" s="25"/>
      <c r="AL85" s="5"/>
      <c r="AM85" s="194"/>
      <c r="AN85" s="95"/>
      <c r="AO85" s="42">
        <f>AD32-AD33+AD35+AD65+AD83-AD28-AD54-AD82</f>
        <v>-520656</v>
      </c>
      <c r="AP85" s="41"/>
      <c r="AQ85" s="41"/>
      <c r="AZ85" s="30"/>
      <c r="BA85" s="30"/>
      <c r="BB85" s="30"/>
    </row>
    <row r="86" spans="1:54" s="21" customFormat="1" ht="21.75" customHeight="1">
      <c r="A86" s="2"/>
      <c r="B86" s="2"/>
      <c r="C86" s="333" t="s">
        <v>52</v>
      </c>
      <c r="D86" s="333"/>
      <c r="E86" s="334">
        <v>486</v>
      </c>
      <c r="F86" s="335"/>
      <c r="G86" s="336"/>
      <c r="H86" s="338" t="s">
        <v>370</v>
      </c>
      <c r="I86" s="338"/>
      <c r="J86" s="338"/>
      <c r="K86" s="338"/>
      <c r="L86" s="338"/>
      <c r="M86" s="338"/>
      <c r="N86" s="338"/>
      <c r="O86" s="338"/>
      <c r="P86" s="338"/>
      <c r="Q86" s="338"/>
      <c r="R86" s="338"/>
      <c r="S86" s="338"/>
      <c r="T86" s="338"/>
      <c r="U86" s="338"/>
      <c r="V86" s="338"/>
      <c r="W86" s="338"/>
      <c r="X86" s="333" t="s">
        <v>120</v>
      </c>
      <c r="Y86" s="333"/>
      <c r="Z86" s="340"/>
      <c r="AA86" s="340"/>
      <c r="AB86" s="340"/>
      <c r="AC86" s="340"/>
      <c r="AD86" s="340"/>
      <c r="AE86" s="340"/>
      <c r="AF86" s="340"/>
      <c r="AG86" s="340"/>
      <c r="AH86" s="19"/>
      <c r="AI86" s="2"/>
      <c r="AJ86" s="2"/>
      <c r="AK86" s="25"/>
      <c r="AL86" s="5"/>
      <c r="AM86" s="194"/>
      <c r="AN86" s="43"/>
      <c r="AO86" s="41"/>
      <c r="AP86" s="41"/>
      <c r="AQ86" s="41"/>
      <c r="AZ86" s="30"/>
      <c r="BA86" s="30"/>
      <c r="BB86" s="30"/>
    </row>
    <row r="87" spans="1:54" s="21" customFormat="1" ht="21.75" customHeight="1">
      <c r="A87" s="2"/>
      <c r="B87" s="2"/>
      <c r="C87" s="333" t="s">
        <v>53</v>
      </c>
      <c r="D87" s="333"/>
      <c r="E87" s="334">
        <v>487</v>
      </c>
      <c r="F87" s="335"/>
      <c r="G87" s="336"/>
      <c r="H87" s="338" t="s">
        <v>564</v>
      </c>
      <c r="I87" s="338"/>
      <c r="J87" s="338"/>
      <c r="K87" s="338"/>
      <c r="L87" s="338"/>
      <c r="M87" s="338"/>
      <c r="N87" s="338"/>
      <c r="O87" s="338"/>
      <c r="P87" s="338"/>
      <c r="Q87" s="338"/>
      <c r="R87" s="338"/>
      <c r="S87" s="338"/>
      <c r="T87" s="338"/>
      <c r="U87" s="338"/>
      <c r="V87" s="338"/>
      <c r="W87" s="338"/>
      <c r="X87" s="333" t="s">
        <v>121</v>
      </c>
      <c r="Y87" s="333"/>
      <c r="Z87" s="340"/>
      <c r="AA87" s="340"/>
      <c r="AB87" s="340"/>
      <c r="AC87" s="340"/>
      <c r="AD87" s="340"/>
      <c r="AE87" s="340"/>
      <c r="AF87" s="340"/>
      <c r="AG87" s="340"/>
      <c r="AH87" s="19"/>
      <c r="AI87" s="2"/>
      <c r="AJ87" s="2"/>
      <c r="AK87" s="25"/>
      <c r="AL87" s="5"/>
      <c r="AM87" s="194"/>
      <c r="AN87" s="43"/>
      <c r="AO87" s="41"/>
      <c r="AP87" s="41"/>
      <c r="AQ87" s="41"/>
      <c r="AZ87" s="30"/>
      <c r="BA87" s="30"/>
      <c r="BB87" s="30"/>
    </row>
    <row r="88" spans="1:54" s="21" customFormat="1" ht="21.75" customHeight="1">
      <c r="A88" s="2"/>
      <c r="B88" s="2"/>
      <c r="C88" s="333" t="s">
        <v>54</v>
      </c>
      <c r="D88" s="333"/>
      <c r="E88" s="334">
        <v>488</v>
      </c>
      <c r="F88" s="335"/>
      <c r="G88" s="336"/>
      <c r="H88" s="338" t="s">
        <v>371</v>
      </c>
      <c r="I88" s="338"/>
      <c r="J88" s="338"/>
      <c r="K88" s="338"/>
      <c r="L88" s="338"/>
      <c r="M88" s="338"/>
      <c r="N88" s="338"/>
      <c r="O88" s="338"/>
      <c r="P88" s="338"/>
      <c r="Q88" s="338"/>
      <c r="R88" s="338"/>
      <c r="S88" s="338"/>
      <c r="T88" s="338"/>
      <c r="U88" s="338"/>
      <c r="V88" s="338"/>
      <c r="W88" s="338"/>
      <c r="X88" s="333" t="s">
        <v>122</v>
      </c>
      <c r="Y88" s="333"/>
      <c r="Z88" s="340"/>
      <c r="AA88" s="340"/>
      <c r="AB88" s="340"/>
      <c r="AC88" s="340"/>
      <c r="AD88" s="340"/>
      <c r="AE88" s="340"/>
      <c r="AF88" s="340"/>
      <c r="AG88" s="340"/>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3" t="s">
        <v>55</v>
      </c>
      <c r="D89" s="333"/>
      <c r="E89" s="334">
        <v>489</v>
      </c>
      <c r="F89" s="335"/>
      <c r="G89" s="336"/>
      <c r="H89" s="337" t="s">
        <v>372</v>
      </c>
      <c r="I89" s="338"/>
      <c r="J89" s="338"/>
      <c r="K89" s="338"/>
      <c r="L89" s="338"/>
      <c r="M89" s="338"/>
      <c r="N89" s="338"/>
      <c r="O89" s="338"/>
      <c r="P89" s="338"/>
      <c r="Q89" s="338"/>
      <c r="R89" s="338"/>
      <c r="S89" s="338"/>
      <c r="T89" s="338"/>
      <c r="U89" s="338"/>
      <c r="V89" s="338"/>
      <c r="W89" s="338"/>
      <c r="X89" s="333" t="s">
        <v>123</v>
      </c>
      <c r="Y89" s="333"/>
      <c r="Z89" s="340"/>
      <c r="AA89" s="340"/>
      <c r="AB89" s="340"/>
      <c r="AC89" s="340"/>
      <c r="AD89" s="340"/>
      <c r="AE89" s="340"/>
      <c r="AF89" s="340"/>
      <c r="AG89" s="340"/>
      <c r="AH89" s="19"/>
      <c r="AI89" s="2"/>
      <c r="AJ89" s="2"/>
      <c r="AK89" s="25"/>
      <c r="AL89" s="5"/>
      <c r="AM89" s="194"/>
      <c r="AN89" s="95"/>
      <c r="AO89" s="42">
        <f>AD85-AD86</f>
        <v>0</v>
      </c>
      <c r="AP89" s="41"/>
      <c r="AQ89" s="41"/>
      <c r="AZ89" s="30"/>
      <c r="BA89" s="30"/>
      <c r="BB89" s="30"/>
    </row>
    <row r="90" spans="1:54" s="21" customFormat="1" ht="31.5" customHeight="1">
      <c r="A90" s="2"/>
      <c r="B90" s="2"/>
      <c r="C90" s="333"/>
      <c r="D90" s="333"/>
      <c r="E90" s="334"/>
      <c r="F90" s="335"/>
      <c r="G90" s="336"/>
      <c r="H90" s="353" t="s">
        <v>565</v>
      </c>
      <c r="I90" s="338"/>
      <c r="J90" s="338"/>
      <c r="K90" s="338"/>
      <c r="L90" s="338"/>
      <c r="M90" s="338"/>
      <c r="N90" s="338"/>
      <c r="O90" s="338"/>
      <c r="P90" s="338"/>
      <c r="Q90" s="338"/>
      <c r="R90" s="338"/>
      <c r="S90" s="338"/>
      <c r="T90" s="338"/>
      <c r="U90" s="338"/>
      <c r="V90" s="338"/>
      <c r="W90" s="338"/>
      <c r="X90" s="333" t="s">
        <v>124</v>
      </c>
      <c r="Y90" s="333"/>
      <c r="Z90" s="349">
        <f>SUM(Z91:Z93)</f>
        <v>0</v>
      </c>
      <c r="AA90" s="349"/>
      <c r="AB90" s="349"/>
      <c r="AC90" s="349"/>
      <c r="AD90" s="349">
        <f>SUM(AD91:AD93)</f>
        <v>0</v>
      </c>
      <c r="AE90" s="349"/>
      <c r="AF90" s="349"/>
      <c r="AG90" s="349"/>
      <c r="AH90" s="19"/>
      <c r="AI90" s="2"/>
      <c r="AJ90" s="2"/>
      <c r="AK90" s="25"/>
      <c r="AL90" s="5"/>
      <c r="AM90" s="194"/>
      <c r="AN90" s="43"/>
      <c r="AO90" s="41"/>
      <c r="AP90" s="41"/>
      <c r="AQ90" s="41"/>
      <c r="AZ90" s="30"/>
      <c r="BA90" s="30"/>
      <c r="BB90" s="30"/>
    </row>
    <row r="91" spans="1:54" s="21" customFormat="1" ht="21.75" customHeight="1">
      <c r="A91" s="2"/>
      <c r="B91" s="2"/>
      <c r="C91" s="333" t="s">
        <v>56</v>
      </c>
      <c r="D91" s="333"/>
      <c r="E91" s="334">
        <v>491</v>
      </c>
      <c r="F91" s="335"/>
      <c r="G91" s="336"/>
      <c r="H91" s="338" t="s">
        <v>373</v>
      </c>
      <c r="I91" s="338"/>
      <c r="J91" s="338"/>
      <c r="K91" s="338"/>
      <c r="L91" s="338"/>
      <c r="M91" s="338"/>
      <c r="N91" s="338"/>
      <c r="O91" s="338"/>
      <c r="P91" s="338"/>
      <c r="Q91" s="338"/>
      <c r="R91" s="338"/>
      <c r="S91" s="338"/>
      <c r="T91" s="338"/>
      <c r="U91" s="338"/>
      <c r="V91" s="338"/>
      <c r="W91" s="338"/>
      <c r="X91" s="333" t="s">
        <v>125</v>
      </c>
      <c r="Y91" s="333"/>
      <c r="Z91" s="340"/>
      <c r="AA91" s="340"/>
      <c r="AB91" s="340"/>
      <c r="AC91" s="340"/>
      <c r="AD91" s="340"/>
      <c r="AE91" s="340"/>
      <c r="AF91" s="340"/>
      <c r="AG91" s="340"/>
      <c r="AH91" s="19"/>
      <c r="AI91" s="2"/>
      <c r="AJ91" s="2"/>
      <c r="AK91" s="25"/>
      <c r="AL91" s="5"/>
      <c r="AM91" s="194"/>
      <c r="AN91" s="43"/>
      <c r="AO91" s="41"/>
      <c r="AP91" s="41"/>
      <c r="AQ91" s="41"/>
      <c r="AZ91" s="30"/>
      <c r="BA91" s="30"/>
      <c r="BB91" s="30"/>
    </row>
    <row r="92" spans="1:54" s="21" customFormat="1" ht="21.75" customHeight="1">
      <c r="A92" s="2"/>
      <c r="B92" s="2"/>
      <c r="C92" s="333" t="s">
        <v>57</v>
      </c>
      <c r="D92" s="333"/>
      <c r="E92" s="334">
        <v>492</v>
      </c>
      <c r="F92" s="335"/>
      <c r="G92" s="336"/>
      <c r="H92" s="338" t="s">
        <v>374</v>
      </c>
      <c r="I92" s="338"/>
      <c r="J92" s="338"/>
      <c r="K92" s="338"/>
      <c r="L92" s="338"/>
      <c r="M92" s="338"/>
      <c r="N92" s="338"/>
      <c r="O92" s="338"/>
      <c r="P92" s="338"/>
      <c r="Q92" s="338"/>
      <c r="R92" s="338"/>
      <c r="S92" s="338"/>
      <c r="T92" s="338"/>
      <c r="U92" s="338"/>
      <c r="V92" s="338"/>
      <c r="W92" s="338"/>
      <c r="X92" s="333" t="s">
        <v>126</v>
      </c>
      <c r="Y92" s="333"/>
      <c r="Z92" s="340"/>
      <c r="AA92" s="340"/>
      <c r="AB92" s="340"/>
      <c r="AC92" s="340"/>
      <c r="AD92" s="340"/>
      <c r="AE92" s="340"/>
      <c r="AF92" s="340"/>
      <c r="AG92" s="340"/>
      <c r="AH92" s="19"/>
      <c r="AI92" s="2"/>
      <c r="AJ92" s="2"/>
      <c r="AK92" s="25"/>
      <c r="AL92" s="5"/>
      <c r="AM92" s="194"/>
      <c r="AN92" s="43"/>
      <c r="AO92" s="41"/>
      <c r="AP92" s="41"/>
      <c r="AQ92" s="41"/>
      <c r="AZ92" s="30"/>
      <c r="BA92" s="30"/>
      <c r="BB92" s="30"/>
    </row>
    <row r="93" spans="1:54" s="21" customFormat="1" ht="21.75" customHeight="1">
      <c r="A93" s="2"/>
      <c r="B93" s="2"/>
      <c r="C93" s="333" t="s">
        <v>58</v>
      </c>
      <c r="D93" s="333"/>
      <c r="E93" s="334">
        <v>493</v>
      </c>
      <c r="F93" s="335"/>
      <c r="G93" s="336"/>
      <c r="H93" s="338" t="s">
        <v>698</v>
      </c>
      <c r="I93" s="338"/>
      <c r="J93" s="338"/>
      <c r="K93" s="338"/>
      <c r="L93" s="338"/>
      <c r="M93" s="338"/>
      <c r="N93" s="338"/>
      <c r="O93" s="338"/>
      <c r="P93" s="338"/>
      <c r="Q93" s="338"/>
      <c r="R93" s="338"/>
      <c r="S93" s="338"/>
      <c r="T93" s="338"/>
      <c r="U93" s="338"/>
      <c r="V93" s="338"/>
      <c r="W93" s="338"/>
      <c r="X93" s="333" t="s">
        <v>127</v>
      </c>
      <c r="Y93" s="333"/>
      <c r="Z93" s="340"/>
      <c r="AA93" s="340"/>
      <c r="AB93" s="340"/>
      <c r="AC93" s="340"/>
      <c r="AD93" s="340"/>
      <c r="AE93" s="340"/>
      <c r="AF93" s="340"/>
      <c r="AG93" s="340"/>
      <c r="AH93" s="19"/>
      <c r="AI93" s="2"/>
      <c r="AJ93" s="2"/>
      <c r="AK93" s="25"/>
      <c r="AL93" s="5"/>
      <c r="AM93" s="194"/>
      <c r="AN93" s="95"/>
      <c r="AO93" s="42">
        <f>AD88-AD90+AD91-AD92</f>
        <v>0</v>
      </c>
      <c r="AP93" s="41"/>
      <c r="AQ93" s="41"/>
      <c r="AZ93" s="30"/>
      <c r="BA93" s="30"/>
      <c r="BB93" s="30"/>
    </row>
    <row r="94" spans="1:54" s="21" customFormat="1" ht="31.5" customHeight="1">
      <c r="A94" s="2"/>
      <c r="B94" s="2"/>
      <c r="C94" s="333"/>
      <c r="D94" s="333"/>
      <c r="E94" s="334"/>
      <c r="F94" s="335"/>
      <c r="G94" s="336"/>
      <c r="H94" s="353" t="s">
        <v>566</v>
      </c>
      <c r="I94" s="338"/>
      <c r="J94" s="338"/>
      <c r="K94" s="338"/>
      <c r="L94" s="338"/>
      <c r="M94" s="338"/>
      <c r="N94" s="338"/>
      <c r="O94" s="338"/>
      <c r="P94" s="338"/>
      <c r="Q94" s="338"/>
      <c r="R94" s="338"/>
      <c r="S94" s="338"/>
      <c r="T94" s="338"/>
      <c r="U94" s="338"/>
      <c r="V94" s="338"/>
      <c r="W94" s="338"/>
      <c r="X94" s="333" t="s">
        <v>128</v>
      </c>
      <c r="Y94" s="333"/>
      <c r="Z94" s="332">
        <f>Z28+Z79+Z90</f>
        <v>1408194</v>
      </c>
      <c r="AA94" s="332"/>
      <c r="AB94" s="332"/>
      <c r="AC94" s="332"/>
      <c r="AD94" s="332">
        <f>AD28+AD79+AD90</f>
        <v>520656</v>
      </c>
      <c r="AE94" s="332"/>
      <c r="AF94" s="332"/>
      <c r="AG94" s="332"/>
      <c r="AH94" s="19"/>
      <c r="AI94" s="2"/>
      <c r="AJ94" s="2"/>
      <c r="AK94" s="25"/>
      <c r="AL94" s="5"/>
      <c r="AM94" s="194"/>
      <c r="AN94" s="95"/>
      <c r="AO94" s="42">
        <f>AD89+AD90-AD91+AD92</f>
        <v>0</v>
      </c>
      <c r="AP94" s="41"/>
      <c r="AQ94" s="41"/>
      <c r="AZ94" s="30"/>
      <c r="BA94" s="30"/>
      <c r="BB94" s="30"/>
    </row>
    <row r="95" spans="1:54" s="21" customFormat="1" ht="44.25" customHeight="1">
      <c r="A95" s="2"/>
      <c r="B95" s="2"/>
      <c r="C95" s="333"/>
      <c r="D95" s="333"/>
      <c r="E95" s="334"/>
      <c r="F95" s="335"/>
      <c r="G95" s="336"/>
      <c r="H95" s="337" t="s">
        <v>375</v>
      </c>
      <c r="I95" s="338"/>
      <c r="J95" s="338"/>
      <c r="K95" s="338"/>
      <c r="L95" s="338"/>
      <c r="M95" s="338"/>
      <c r="N95" s="338"/>
      <c r="O95" s="338"/>
      <c r="P95" s="338"/>
      <c r="Q95" s="338"/>
      <c r="R95" s="338"/>
      <c r="S95" s="338"/>
      <c r="T95" s="338"/>
      <c r="U95" s="338"/>
      <c r="V95" s="338"/>
      <c r="W95" s="338"/>
      <c r="X95" s="333" t="s">
        <v>151</v>
      </c>
      <c r="Y95" s="333"/>
      <c r="Z95" s="349">
        <f>Z146-Z94</f>
        <v>1443947</v>
      </c>
      <c r="AA95" s="349"/>
      <c r="AB95" s="349"/>
      <c r="AC95" s="349"/>
      <c r="AD95" s="349">
        <f>AD146-AD94</f>
        <v>2484677</v>
      </c>
      <c r="AE95" s="349"/>
      <c r="AF95" s="349"/>
      <c r="AG95" s="349"/>
      <c r="AH95" s="19"/>
      <c r="AI95" s="2"/>
      <c r="AJ95" s="2"/>
      <c r="AK95" s="25"/>
      <c r="AL95" s="5"/>
      <c r="AM95" s="194"/>
      <c r="AN95" s="95"/>
      <c r="AO95" s="42">
        <f>AD95</f>
        <v>2484677</v>
      </c>
      <c r="AP95" s="42">
        <f>Z95</f>
        <v>1443947</v>
      </c>
      <c r="AQ95" s="42">
        <f>AD95</f>
        <v>2484677</v>
      </c>
      <c r="AZ95" s="30"/>
      <c r="BA95" s="30"/>
      <c r="BB95" s="30"/>
    </row>
    <row r="96" spans="1:54" s="21" customFormat="1" ht="44.25" customHeight="1">
      <c r="A96" s="2"/>
      <c r="B96" s="2"/>
      <c r="C96" s="333" t="s">
        <v>59</v>
      </c>
      <c r="D96" s="333"/>
      <c r="E96" s="354" t="s">
        <v>567</v>
      </c>
      <c r="F96" s="335"/>
      <c r="G96" s="336"/>
      <c r="H96" s="355" t="s">
        <v>376</v>
      </c>
      <c r="I96" s="356"/>
      <c r="J96" s="356"/>
      <c r="K96" s="356"/>
      <c r="L96" s="356"/>
      <c r="M96" s="356"/>
      <c r="N96" s="356"/>
      <c r="O96" s="356"/>
      <c r="P96" s="356"/>
      <c r="Q96" s="356"/>
      <c r="R96" s="356"/>
      <c r="S96" s="356"/>
      <c r="T96" s="356"/>
      <c r="U96" s="356"/>
      <c r="V96" s="356"/>
      <c r="W96" s="356"/>
      <c r="X96" s="333" t="s">
        <v>152</v>
      </c>
      <c r="Y96" s="333"/>
      <c r="Z96" s="357">
        <v>0</v>
      </c>
      <c r="AA96" s="357"/>
      <c r="AB96" s="357"/>
      <c r="AC96" s="357"/>
      <c r="AD96" s="357">
        <v>0</v>
      </c>
      <c r="AE96" s="357"/>
      <c r="AF96" s="357"/>
      <c r="AG96" s="357"/>
      <c r="AH96" s="19"/>
      <c r="AI96" s="2"/>
      <c r="AJ96" s="2"/>
      <c r="AK96" s="25"/>
      <c r="AL96" s="5"/>
      <c r="AM96" s="194"/>
      <c r="AN96" s="43"/>
      <c r="AO96" s="41"/>
      <c r="AP96" s="41"/>
      <c r="AQ96" s="41"/>
      <c r="AZ96" s="30"/>
      <c r="BA96" s="30"/>
      <c r="BB96" s="30"/>
    </row>
    <row r="97" spans="1:54" s="21" customFormat="1" ht="44.25" customHeight="1">
      <c r="A97" s="2"/>
      <c r="B97" s="2"/>
      <c r="C97" s="333"/>
      <c r="D97" s="333"/>
      <c r="E97" s="334"/>
      <c r="F97" s="335"/>
      <c r="G97" s="336"/>
      <c r="H97" s="337" t="s">
        <v>377</v>
      </c>
      <c r="I97" s="338"/>
      <c r="J97" s="338"/>
      <c r="K97" s="338"/>
      <c r="L97" s="338"/>
      <c r="M97" s="338"/>
      <c r="N97" s="338"/>
      <c r="O97" s="338"/>
      <c r="P97" s="338"/>
      <c r="Q97" s="338"/>
      <c r="R97" s="338"/>
      <c r="S97" s="338"/>
      <c r="T97" s="338"/>
      <c r="U97" s="338"/>
      <c r="V97" s="338"/>
      <c r="W97" s="338"/>
      <c r="X97" s="333" t="s">
        <v>153</v>
      </c>
      <c r="Y97" s="333"/>
      <c r="Z97" s="332">
        <f>Z95-Z96</f>
        <v>1443947</v>
      </c>
      <c r="AA97" s="332"/>
      <c r="AB97" s="332"/>
      <c r="AC97" s="332"/>
      <c r="AD97" s="332">
        <f>AD95-AD96</f>
        <v>2484677</v>
      </c>
      <c r="AE97" s="358"/>
      <c r="AF97" s="358"/>
      <c r="AG97" s="359"/>
      <c r="AH97" s="19"/>
      <c r="AI97" s="2"/>
      <c r="AJ97" s="2"/>
      <c r="AK97" s="25"/>
      <c r="AL97" s="5"/>
      <c r="AM97" s="194"/>
      <c r="AN97" s="95"/>
      <c r="AO97" s="42">
        <f>AD93</f>
        <v>0</v>
      </c>
      <c r="AP97" s="41"/>
      <c r="AQ97" s="41"/>
      <c r="AZ97" s="30"/>
      <c r="BA97" s="30"/>
      <c r="BB97" s="30"/>
    </row>
    <row r="98" spans="3:41" ht="44.25" customHeight="1">
      <c r="C98" s="333"/>
      <c r="D98" s="333"/>
      <c r="E98" s="334"/>
      <c r="F98" s="335"/>
      <c r="G98" s="336"/>
      <c r="H98" s="337" t="s">
        <v>378</v>
      </c>
      <c r="I98" s="338"/>
      <c r="J98" s="338"/>
      <c r="K98" s="338"/>
      <c r="L98" s="338"/>
      <c r="M98" s="338"/>
      <c r="N98" s="338"/>
      <c r="O98" s="338"/>
      <c r="P98" s="338"/>
      <c r="Q98" s="338"/>
      <c r="R98" s="338"/>
      <c r="S98" s="338"/>
      <c r="T98" s="338"/>
      <c r="U98" s="338"/>
      <c r="V98" s="338"/>
      <c r="W98" s="338"/>
      <c r="X98" s="333" t="s">
        <v>154</v>
      </c>
      <c r="Y98" s="333"/>
      <c r="Z98" s="349">
        <f>Z99+Z100+Z101</f>
        <v>1443947</v>
      </c>
      <c r="AA98" s="349"/>
      <c r="AB98" s="349"/>
      <c r="AC98" s="349"/>
      <c r="AD98" s="349">
        <f>AD99+AD100+AD101</f>
        <v>2484677</v>
      </c>
      <c r="AE98" s="349"/>
      <c r="AF98" s="349"/>
      <c r="AG98" s="349"/>
      <c r="AH98" s="19"/>
      <c r="AK98" s="25"/>
      <c r="AM98" s="194"/>
      <c r="AN98" s="95"/>
      <c r="AO98" s="42">
        <f>AD94</f>
        <v>520656</v>
      </c>
    </row>
    <row r="99" spans="3:39" ht="21.75" customHeight="1">
      <c r="C99" s="333">
        <v>49</v>
      </c>
      <c r="D99" s="333"/>
      <c r="E99" s="334">
        <v>830</v>
      </c>
      <c r="F99" s="335"/>
      <c r="G99" s="336"/>
      <c r="H99" s="338" t="s">
        <v>379</v>
      </c>
      <c r="I99" s="338"/>
      <c r="J99" s="338"/>
      <c r="K99" s="338"/>
      <c r="L99" s="338"/>
      <c r="M99" s="338"/>
      <c r="N99" s="338"/>
      <c r="O99" s="338"/>
      <c r="P99" s="338"/>
      <c r="Q99" s="338"/>
      <c r="R99" s="338"/>
      <c r="S99" s="338"/>
      <c r="T99" s="338"/>
      <c r="U99" s="338"/>
      <c r="V99" s="338"/>
      <c r="W99" s="338"/>
      <c r="X99" s="333" t="s">
        <v>155</v>
      </c>
      <c r="Y99" s="333"/>
      <c r="Z99" s="340"/>
      <c r="AA99" s="340"/>
      <c r="AB99" s="340"/>
      <c r="AC99" s="340"/>
      <c r="AD99" s="340"/>
      <c r="AE99" s="340"/>
      <c r="AF99" s="340"/>
      <c r="AG99" s="340"/>
      <c r="AH99" s="19"/>
      <c r="AK99" s="25"/>
      <c r="AM99" s="194"/>
    </row>
    <row r="100" spans="3:39" ht="21.75" customHeight="1">
      <c r="C100" s="333">
        <v>50</v>
      </c>
      <c r="D100" s="333"/>
      <c r="E100" s="334">
        <v>831</v>
      </c>
      <c r="F100" s="335"/>
      <c r="G100" s="336"/>
      <c r="H100" s="360" t="s">
        <v>702</v>
      </c>
      <c r="I100" s="361"/>
      <c r="J100" s="361"/>
      <c r="K100" s="361"/>
      <c r="L100" s="361"/>
      <c r="M100" s="361"/>
      <c r="N100" s="361"/>
      <c r="O100" s="361"/>
      <c r="P100" s="361"/>
      <c r="Q100" s="361"/>
      <c r="R100" s="361"/>
      <c r="S100" s="361"/>
      <c r="T100" s="361"/>
      <c r="U100" s="361"/>
      <c r="V100" s="361"/>
      <c r="W100" s="362"/>
      <c r="X100" s="333" t="s">
        <v>156</v>
      </c>
      <c r="Y100" s="333"/>
      <c r="Z100" s="350"/>
      <c r="AA100" s="351"/>
      <c r="AB100" s="351"/>
      <c r="AC100" s="352"/>
      <c r="AD100" s="340"/>
      <c r="AE100" s="340"/>
      <c r="AF100" s="340"/>
      <c r="AG100" s="340"/>
      <c r="AH100" s="19"/>
      <c r="AK100" s="25"/>
      <c r="AM100" s="194"/>
    </row>
    <row r="101" spans="3:39" ht="21.75" customHeight="1">
      <c r="C101" s="333">
        <v>51</v>
      </c>
      <c r="D101" s="333"/>
      <c r="E101" s="334">
        <v>833</v>
      </c>
      <c r="F101" s="335"/>
      <c r="G101" s="336"/>
      <c r="H101" s="338" t="s">
        <v>380</v>
      </c>
      <c r="I101" s="338"/>
      <c r="J101" s="338"/>
      <c r="K101" s="338"/>
      <c r="L101" s="338"/>
      <c r="M101" s="338"/>
      <c r="N101" s="338"/>
      <c r="O101" s="338"/>
      <c r="P101" s="338"/>
      <c r="Q101" s="338"/>
      <c r="R101" s="338"/>
      <c r="S101" s="338"/>
      <c r="T101" s="338"/>
      <c r="U101" s="338"/>
      <c r="V101" s="338"/>
      <c r="W101" s="338"/>
      <c r="X101" s="333" t="s">
        <v>157</v>
      </c>
      <c r="Y101" s="333"/>
      <c r="Z101" s="340">
        <v>1443947</v>
      </c>
      <c r="AA101" s="340"/>
      <c r="AB101" s="340"/>
      <c r="AC101" s="340"/>
      <c r="AD101" s="340">
        <v>2484677</v>
      </c>
      <c r="AE101" s="340"/>
      <c r="AF101" s="340"/>
      <c r="AG101" s="340"/>
      <c r="AH101" s="19"/>
      <c r="AK101" s="25"/>
      <c r="AM101" s="194"/>
    </row>
    <row r="102" spans="3:54" s="5" customFormat="1" ht="0.75" customHeight="1">
      <c r="C102" s="363"/>
      <c r="D102" s="363"/>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6" t="s">
        <v>571</v>
      </c>
      <c r="D103" s="296"/>
      <c r="E103" s="289" t="s">
        <v>331</v>
      </c>
      <c r="F103" s="290"/>
      <c r="G103" s="291"/>
      <c r="H103" s="295" t="s">
        <v>13</v>
      </c>
      <c r="I103" s="295"/>
      <c r="J103" s="295"/>
      <c r="K103" s="295"/>
      <c r="L103" s="295"/>
      <c r="M103" s="295"/>
      <c r="N103" s="295"/>
      <c r="O103" s="295"/>
      <c r="P103" s="295"/>
      <c r="Q103" s="295"/>
      <c r="R103" s="295"/>
      <c r="S103" s="295"/>
      <c r="T103" s="295"/>
      <c r="U103" s="295"/>
      <c r="V103" s="295"/>
      <c r="W103" s="295"/>
      <c r="X103" s="296" t="s">
        <v>264</v>
      </c>
      <c r="Y103" s="296"/>
      <c r="Z103" s="297" t="s">
        <v>12</v>
      </c>
      <c r="AA103" s="297"/>
      <c r="AB103" s="297"/>
      <c r="AC103" s="297"/>
      <c r="AD103" s="297"/>
      <c r="AE103" s="297"/>
      <c r="AF103" s="297"/>
      <c r="AG103" s="297"/>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6"/>
      <c r="D104" s="296"/>
      <c r="E104" s="292"/>
      <c r="F104" s="293"/>
      <c r="G104" s="294"/>
      <c r="H104" s="295"/>
      <c r="I104" s="295"/>
      <c r="J104" s="295"/>
      <c r="K104" s="295"/>
      <c r="L104" s="295"/>
      <c r="M104" s="295"/>
      <c r="N104" s="295"/>
      <c r="O104" s="295"/>
      <c r="P104" s="295"/>
      <c r="Q104" s="295"/>
      <c r="R104" s="295"/>
      <c r="S104" s="295"/>
      <c r="T104" s="295"/>
      <c r="U104" s="295"/>
      <c r="V104" s="295"/>
      <c r="W104" s="295"/>
      <c r="X104" s="296"/>
      <c r="Y104" s="296"/>
      <c r="Z104" s="324" t="s">
        <v>11</v>
      </c>
      <c r="AA104" s="324"/>
      <c r="AB104" s="324"/>
      <c r="AC104" s="324"/>
      <c r="AD104" s="324" t="s">
        <v>78</v>
      </c>
      <c r="AE104" s="324"/>
      <c r="AF104" s="324"/>
      <c r="AG104" s="324"/>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5">
        <v>1</v>
      </c>
      <c r="D105" s="325"/>
      <c r="E105" s="326">
        <v>2</v>
      </c>
      <c r="F105" s="327"/>
      <c r="G105" s="328"/>
      <c r="H105" s="295">
        <v>3</v>
      </c>
      <c r="I105" s="295"/>
      <c r="J105" s="295"/>
      <c r="K105" s="295"/>
      <c r="L105" s="295"/>
      <c r="M105" s="295"/>
      <c r="N105" s="295"/>
      <c r="O105" s="295"/>
      <c r="P105" s="295"/>
      <c r="Q105" s="295"/>
      <c r="R105" s="295"/>
      <c r="S105" s="295"/>
      <c r="T105" s="295"/>
      <c r="U105" s="295"/>
      <c r="V105" s="295"/>
      <c r="W105" s="295"/>
      <c r="X105" s="325">
        <v>4</v>
      </c>
      <c r="Y105" s="325"/>
      <c r="Z105" s="295">
        <v>5</v>
      </c>
      <c r="AA105" s="295"/>
      <c r="AB105" s="295"/>
      <c r="AC105" s="295"/>
      <c r="AD105" s="295">
        <v>6</v>
      </c>
      <c r="AE105" s="295"/>
      <c r="AF105" s="295"/>
      <c r="AG105" s="295"/>
      <c r="AH105" s="19"/>
      <c r="AK105" s="25"/>
      <c r="AM105" s="194"/>
    </row>
    <row r="106" spans="3:39" ht="63.75" customHeight="1">
      <c r="C106" s="364"/>
      <c r="D106" s="365"/>
      <c r="E106" s="326"/>
      <c r="F106" s="327"/>
      <c r="G106" s="328"/>
      <c r="H106" s="366" t="s">
        <v>410</v>
      </c>
      <c r="I106" s="367"/>
      <c r="J106" s="367"/>
      <c r="K106" s="367"/>
      <c r="L106" s="367"/>
      <c r="M106" s="367"/>
      <c r="N106" s="367"/>
      <c r="O106" s="367"/>
      <c r="P106" s="367"/>
      <c r="Q106" s="367"/>
      <c r="R106" s="367"/>
      <c r="S106" s="367"/>
      <c r="T106" s="367"/>
      <c r="U106" s="367"/>
      <c r="V106" s="367"/>
      <c r="W106" s="368"/>
      <c r="X106" s="364" t="s">
        <v>158</v>
      </c>
      <c r="Y106" s="365"/>
      <c r="Z106" s="369">
        <f>IF(Z96&gt;Z95,AK107,AK106)</f>
        <v>2852141</v>
      </c>
      <c r="AA106" s="358"/>
      <c r="AB106" s="358"/>
      <c r="AC106" s="359"/>
      <c r="AD106" s="369">
        <f>IF(AD96&gt;AD95,AL107,AL106)</f>
        <v>3005333</v>
      </c>
      <c r="AE106" s="358"/>
      <c r="AF106" s="358"/>
      <c r="AG106" s="359"/>
      <c r="AH106" s="19"/>
      <c r="AK106" s="181">
        <f>Z94+Z95</f>
        <v>2852141</v>
      </c>
      <c r="AL106" s="181">
        <f>AD94+AD95</f>
        <v>3005333</v>
      </c>
      <c r="AM106" s="194"/>
    </row>
    <row r="107" spans="1:39" ht="48.75" customHeight="1">
      <c r="A107" s="72"/>
      <c r="B107" s="72"/>
      <c r="C107" s="370"/>
      <c r="D107" s="371"/>
      <c r="E107" s="372"/>
      <c r="F107" s="373"/>
      <c r="G107" s="374"/>
      <c r="H107" s="375" t="s">
        <v>381</v>
      </c>
      <c r="I107" s="376"/>
      <c r="J107" s="376"/>
      <c r="K107" s="376"/>
      <c r="L107" s="376"/>
      <c r="M107" s="376"/>
      <c r="N107" s="376"/>
      <c r="O107" s="376"/>
      <c r="P107" s="376"/>
      <c r="Q107" s="376"/>
      <c r="R107" s="376"/>
      <c r="S107" s="376"/>
      <c r="T107" s="376"/>
      <c r="U107" s="376"/>
      <c r="V107" s="376"/>
      <c r="W107" s="377"/>
      <c r="X107" s="364" t="s">
        <v>159</v>
      </c>
      <c r="Y107" s="365"/>
      <c r="Z107" s="369">
        <f>SUM(Z108:Z115)</f>
        <v>0</v>
      </c>
      <c r="AA107" s="358"/>
      <c r="AB107" s="358"/>
      <c r="AC107" s="359"/>
      <c r="AD107" s="369">
        <f>SUM(AD108:AD115)</f>
        <v>0</v>
      </c>
      <c r="AE107" s="358"/>
      <c r="AF107" s="358"/>
      <c r="AG107" s="359"/>
      <c r="AH107" s="19"/>
      <c r="AK107" s="181">
        <f>Z94+Z96</f>
        <v>1408194</v>
      </c>
      <c r="AL107" s="181">
        <f>AD94+AD96</f>
        <v>520656</v>
      </c>
      <c r="AM107" s="194"/>
    </row>
    <row r="108" spans="3:39" ht="35.25" customHeight="1">
      <c r="C108" s="364" t="s">
        <v>131</v>
      </c>
      <c r="D108" s="365"/>
      <c r="E108" s="326">
        <v>711</v>
      </c>
      <c r="F108" s="327"/>
      <c r="G108" s="328"/>
      <c r="H108" s="366" t="s">
        <v>699</v>
      </c>
      <c r="I108" s="367"/>
      <c r="J108" s="367"/>
      <c r="K108" s="367"/>
      <c r="L108" s="367"/>
      <c r="M108" s="367"/>
      <c r="N108" s="367"/>
      <c r="O108" s="367"/>
      <c r="P108" s="367"/>
      <c r="Q108" s="367"/>
      <c r="R108" s="367"/>
      <c r="S108" s="367"/>
      <c r="T108" s="367"/>
      <c r="U108" s="367"/>
      <c r="V108" s="367"/>
      <c r="W108" s="368"/>
      <c r="X108" s="364" t="s">
        <v>160</v>
      </c>
      <c r="Y108" s="365"/>
      <c r="Z108" s="350"/>
      <c r="AA108" s="351"/>
      <c r="AB108" s="351"/>
      <c r="AC108" s="352"/>
      <c r="AD108" s="350"/>
      <c r="AE108" s="351"/>
      <c r="AF108" s="351"/>
      <c r="AG108" s="352"/>
      <c r="AH108" s="19"/>
      <c r="AK108" s="25"/>
      <c r="AM108" s="194"/>
    </row>
    <row r="109" spans="3:39" ht="21.75" customHeight="1">
      <c r="C109" s="364" t="s">
        <v>132</v>
      </c>
      <c r="D109" s="365"/>
      <c r="E109" s="326">
        <v>712</v>
      </c>
      <c r="F109" s="327"/>
      <c r="G109" s="328"/>
      <c r="H109" s="378" t="s">
        <v>334</v>
      </c>
      <c r="I109" s="367"/>
      <c r="J109" s="367"/>
      <c r="K109" s="367"/>
      <c r="L109" s="367"/>
      <c r="M109" s="367"/>
      <c r="N109" s="367"/>
      <c r="O109" s="367"/>
      <c r="P109" s="367"/>
      <c r="Q109" s="367"/>
      <c r="R109" s="367"/>
      <c r="S109" s="367"/>
      <c r="T109" s="367"/>
      <c r="U109" s="367"/>
      <c r="V109" s="367"/>
      <c r="W109" s="368"/>
      <c r="X109" s="364" t="s">
        <v>161</v>
      </c>
      <c r="Y109" s="365"/>
      <c r="Z109" s="350"/>
      <c r="AA109" s="351"/>
      <c r="AB109" s="351"/>
      <c r="AC109" s="352"/>
      <c r="AD109" s="350"/>
      <c r="AE109" s="351"/>
      <c r="AF109" s="351"/>
      <c r="AG109" s="352"/>
      <c r="AH109" s="19"/>
      <c r="AK109" s="25"/>
      <c r="AM109" s="194"/>
    </row>
    <row r="110" spans="3:39" ht="21.75" customHeight="1">
      <c r="C110" s="364" t="s">
        <v>133</v>
      </c>
      <c r="D110" s="365"/>
      <c r="E110" s="326">
        <v>713</v>
      </c>
      <c r="F110" s="327"/>
      <c r="G110" s="328"/>
      <c r="H110" s="378" t="s">
        <v>382</v>
      </c>
      <c r="I110" s="367"/>
      <c r="J110" s="367"/>
      <c r="K110" s="367"/>
      <c r="L110" s="367"/>
      <c r="M110" s="367"/>
      <c r="N110" s="367"/>
      <c r="O110" s="367"/>
      <c r="P110" s="367"/>
      <c r="Q110" s="367"/>
      <c r="R110" s="367"/>
      <c r="S110" s="367"/>
      <c r="T110" s="367"/>
      <c r="U110" s="367"/>
      <c r="V110" s="367"/>
      <c r="W110" s="368"/>
      <c r="X110" s="364" t="s">
        <v>162</v>
      </c>
      <c r="Y110" s="365"/>
      <c r="Z110" s="350"/>
      <c r="AA110" s="351"/>
      <c r="AB110" s="351"/>
      <c r="AC110" s="352"/>
      <c r="AD110" s="350"/>
      <c r="AE110" s="351"/>
      <c r="AF110" s="351"/>
      <c r="AG110" s="352"/>
      <c r="AH110" s="19"/>
      <c r="AK110" s="25"/>
      <c r="AM110" s="194"/>
    </row>
    <row r="111" spans="3:39" ht="21.75" customHeight="1">
      <c r="C111" s="364" t="s">
        <v>134</v>
      </c>
      <c r="D111" s="365"/>
      <c r="E111" s="326">
        <v>714</v>
      </c>
      <c r="F111" s="327"/>
      <c r="G111" s="328"/>
      <c r="H111" s="378" t="s">
        <v>383</v>
      </c>
      <c r="I111" s="367"/>
      <c r="J111" s="367"/>
      <c r="K111" s="367"/>
      <c r="L111" s="367"/>
      <c r="M111" s="367"/>
      <c r="N111" s="367"/>
      <c r="O111" s="367"/>
      <c r="P111" s="367"/>
      <c r="Q111" s="367"/>
      <c r="R111" s="367"/>
      <c r="S111" s="367"/>
      <c r="T111" s="367"/>
      <c r="U111" s="367"/>
      <c r="V111" s="367"/>
      <c r="W111" s="368"/>
      <c r="X111" s="364" t="s">
        <v>163</v>
      </c>
      <c r="Y111" s="365"/>
      <c r="Z111" s="350"/>
      <c r="AA111" s="351"/>
      <c r="AB111" s="351"/>
      <c r="AC111" s="352"/>
      <c r="AD111" s="350"/>
      <c r="AE111" s="351"/>
      <c r="AF111" s="351"/>
      <c r="AG111" s="352"/>
      <c r="AH111" s="19"/>
      <c r="AK111" s="25"/>
      <c r="AM111" s="194"/>
    </row>
    <row r="112" spans="3:39" ht="35.25" customHeight="1">
      <c r="C112" s="364" t="s">
        <v>135</v>
      </c>
      <c r="D112" s="365"/>
      <c r="E112" s="326">
        <v>715</v>
      </c>
      <c r="F112" s="327"/>
      <c r="G112" s="328"/>
      <c r="H112" s="366" t="s">
        <v>384</v>
      </c>
      <c r="I112" s="367"/>
      <c r="J112" s="367"/>
      <c r="K112" s="367"/>
      <c r="L112" s="367"/>
      <c r="M112" s="367"/>
      <c r="N112" s="367"/>
      <c r="O112" s="367"/>
      <c r="P112" s="367"/>
      <c r="Q112" s="367"/>
      <c r="R112" s="367"/>
      <c r="S112" s="367"/>
      <c r="T112" s="367"/>
      <c r="U112" s="367"/>
      <c r="V112" s="367"/>
      <c r="W112" s="368"/>
      <c r="X112" s="364" t="s">
        <v>164</v>
      </c>
      <c r="Y112" s="365"/>
      <c r="Z112" s="350"/>
      <c r="AA112" s="351"/>
      <c r="AB112" s="351"/>
      <c r="AC112" s="352"/>
      <c r="AD112" s="350"/>
      <c r="AE112" s="351"/>
      <c r="AF112" s="351"/>
      <c r="AG112" s="352"/>
      <c r="AH112" s="19"/>
      <c r="AK112" s="25"/>
      <c r="AM112" s="194"/>
    </row>
    <row r="113" spans="3:39" ht="21.75" customHeight="1">
      <c r="C113" s="364" t="s">
        <v>136</v>
      </c>
      <c r="D113" s="365"/>
      <c r="E113" s="326">
        <v>716</v>
      </c>
      <c r="F113" s="327"/>
      <c r="G113" s="328"/>
      <c r="H113" s="378" t="s">
        <v>385</v>
      </c>
      <c r="I113" s="367"/>
      <c r="J113" s="367"/>
      <c r="K113" s="367"/>
      <c r="L113" s="367"/>
      <c r="M113" s="367"/>
      <c r="N113" s="367"/>
      <c r="O113" s="367"/>
      <c r="P113" s="367"/>
      <c r="Q113" s="367"/>
      <c r="R113" s="367"/>
      <c r="S113" s="367"/>
      <c r="T113" s="367"/>
      <c r="U113" s="367"/>
      <c r="V113" s="367"/>
      <c r="W113" s="368"/>
      <c r="X113" s="364" t="s">
        <v>165</v>
      </c>
      <c r="Y113" s="365"/>
      <c r="Z113" s="350"/>
      <c r="AA113" s="351"/>
      <c r="AB113" s="351"/>
      <c r="AC113" s="352"/>
      <c r="AD113" s="350"/>
      <c r="AE113" s="351"/>
      <c r="AF113" s="351"/>
      <c r="AG113" s="352"/>
      <c r="AH113" s="19"/>
      <c r="AK113" s="25"/>
      <c r="AM113" s="194"/>
    </row>
    <row r="114" spans="3:39" ht="21.75" customHeight="1">
      <c r="C114" s="364" t="s">
        <v>137</v>
      </c>
      <c r="D114" s="365"/>
      <c r="E114" s="326">
        <v>717</v>
      </c>
      <c r="F114" s="327"/>
      <c r="G114" s="328"/>
      <c r="H114" s="378" t="s">
        <v>700</v>
      </c>
      <c r="I114" s="367"/>
      <c r="J114" s="367"/>
      <c r="K114" s="367"/>
      <c r="L114" s="367"/>
      <c r="M114" s="367"/>
      <c r="N114" s="367"/>
      <c r="O114" s="367"/>
      <c r="P114" s="367"/>
      <c r="Q114" s="367"/>
      <c r="R114" s="367"/>
      <c r="S114" s="367"/>
      <c r="T114" s="367"/>
      <c r="U114" s="367"/>
      <c r="V114" s="367"/>
      <c r="W114" s="368"/>
      <c r="X114" s="364" t="s">
        <v>166</v>
      </c>
      <c r="Y114" s="365"/>
      <c r="Z114" s="350"/>
      <c r="AA114" s="351"/>
      <c r="AB114" s="351"/>
      <c r="AC114" s="352"/>
      <c r="AD114" s="350"/>
      <c r="AE114" s="351"/>
      <c r="AF114" s="351"/>
      <c r="AG114" s="352"/>
      <c r="AH114" s="19"/>
      <c r="AK114" s="25"/>
      <c r="AM114" s="194"/>
    </row>
    <row r="115" spans="3:39" ht="35.25" customHeight="1">
      <c r="C115" s="364" t="s">
        <v>138</v>
      </c>
      <c r="D115" s="365"/>
      <c r="E115" s="326">
        <v>718</v>
      </c>
      <c r="F115" s="327"/>
      <c r="G115" s="328"/>
      <c r="H115" s="366" t="s">
        <v>386</v>
      </c>
      <c r="I115" s="367"/>
      <c r="J115" s="367"/>
      <c r="K115" s="367"/>
      <c r="L115" s="367"/>
      <c r="M115" s="367"/>
      <c r="N115" s="367"/>
      <c r="O115" s="367"/>
      <c r="P115" s="367"/>
      <c r="Q115" s="367"/>
      <c r="R115" s="367"/>
      <c r="S115" s="367"/>
      <c r="T115" s="367"/>
      <c r="U115" s="367"/>
      <c r="V115" s="367"/>
      <c r="W115" s="368"/>
      <c r="X115" s="364" t="s">
        <v>167</v>
      </c>
      <c r="Y115" s="365"/>
      <c r="Z115" s="350"/>
      <c r="AA115" s="351"/>
      <c r="AB115" s="351"/>
      <c r="AC115" s="352"/>
      <c r="AD115" s="350"/>
      <c r="AE115" s="351"/>
      <c r="AF115" s="351"/>
      <c r="AG115" s="352"/>
      <c r="AH115" s="19"/>
      <c r="AK115" s="25"/>
      <c r="AM115" s="194"/>
    </row>
    <row r="116" spans="3:39" ht="34.5" customHeight="1">
      <c r="C116" s="364"/>
      <c r="D116" s="365"/>
      <c r="E116" s="326"/>
      <c r="F116" s="327"/>
      <c r="G116" s="328"/>
      <c r="H116" s="366" t="s">
        <v>394</v>
      </c>
      <c r="I116" s="367"/>
      <c r="J116" s="367"/>
      <c r="K116" s="367"/>
      <c r="L116" s="367"/>
      <c r="M116" s="367"/>
      <c r="N116" s="367"/>
      <c r="O116" s="367"/>
      <c r="P116" s="367"/>
      <c r="Q116" s="367"/>
      <c r="R116" s="367"/>
      <c r="S116" s="367"/>
      <c r="T116" s="367"/>
      <c r="U116" s="367"/>
      <c r="V116" s="367"/>
      <c r="W116" s="368"/>
      <c r="X116" s="364" t="s">
        <v>168</v>
      </c>
      <c r="Y116" s="365"/>
      <c r="Z116" s="369">
        <f>SUM(Z117:Z121)</f>
        <v>1806160</v>
      </c>
      <c r="AA116" s="358"/>
      <c r="AB116" s="358"/>
      <c r="AC116" s="359"/>
      <c r="AD116" s="369">
        <f>SUM(AD117:AD121)</f>
        <v>1561386</v>
      </c>
      <c r="AE116" s="358"/>
      <c r="AF116" s="358"/>
      <c r="AG116" s="359"/>
      <c r="AH116" s="19"/>
      <c r="AK116" s="25"/>
      <c r="AM116" s="194"/>
    </row>
    <row r="117" spans="3:39" ht="18.75" customHeight="1">
      <c r="C117" s="364" t="s">
        <v>139</v>
      </c>
      <c r="D117" s="365"/>
      <c r="E117" s="326">
        <v>721</v>
      </c>
      <c r="F117" s="327"/>
      <c r="G117" s="328"/>
      <c r="H117" s="378" t="s">
        <v>387</v>
      </c>
      <c r="I117" s="367"/>
      <c r="J117" s="367"/>
      <c r="K117" s="367"/>
      <c r="L117" s="367"/>
      <c r="M117" s="367"/>
      <c r="N117" s="367"/>
      <c r="O117" s="367"/>
      <c r="P117" s="367"/>
      <c r="Q117" s="367"/>
      <c r="R117" s="367"/>
      <c r="S117" s="367"/>
      <c r="T117" s="367"/>
      <c r="U117" s="367"/>
      <c r="V117" s="367"/>
      <c r="W117" s="368"/>
      <c r="X117" s="364" t="s">
        <v>169</v>
      </c>
      <c r="Y117" s="365"/>
      <c r="Z117" s="350"/>
      <c r="AA117" s="351"/>
      <c r="AB117" s="351"/>
      <c r="AC117" s="352"/>
      <c r="AD117" s="350"/>
      <c r="AE117" s="351"/>
      <c r="AF117" s="351"/>
      <c r="AG117" s="352"/>
      <c r="AH117" s="19"/>
      <c r="AK117" s="25"/>
      <c r="AM117" s="194"/>
    </row>
    <row r="118" spans="3:39" ht="18.75" customHeight="1">
      <c r="C118" s="364" t="s">
        <v>140</v>
      </c>
      <c r="D118" s="365"/>
      <c r="E118" s="326">
        <v>722</v>
      </c>
      <c r="F118" s="327"/>
      <c r="G118" s="328"/>
      <c r="H118" s="378" t="s">
        <v>388</v>
      </c>
      <c r="I118" s="367"/>
      <c r="J118" s="367"/>
      <c r="K118" s="367"/>
      <c r="L118" s="367"/>
      <c r="M118" s="367"/>
      <c r="N118" s="367"/>
      <c r="O118" s="367"/>
      <c r="P118" s="367"/>
      <c r="Q118" s="367"/>
      <c r="R118" s="367"/>
      <c r="S118" s="367"/>
      <c r="T118" s="367"/>
      <c r="U118" s="367"/>
      <c r="V118" s="367"/>
      <c r="W118" s="368"/>
      <c r="X118" s="364" t="s">
        <v>170</v>
      </c>
      <c r="Y118" s="365"/>
      <c r="Z118" s="350">
        <v>800</v>
      </c>
      <c r="AA118" s="351"/>
      <c r="AB118" s="351"/>
      <c r="AC118" s="352"/>
      <c r="AD118" s="350">
        <v>87061</v>
      </c>
      <c r="AE118" s="351"/>
      <c r="AF118" s="351"/>
      <c r="AG118" s="352"/>
      <c r="AH118" s="19"/>
      <c r="AK118" s="25"/>
      <c r="AM118" s="194"/>
    </row>
    <row r="119" spans="3:39" ht="18.75" customHeight="1">
      <c r="C119" s="364" t="s">
        <v>141</v>
      </c>
      <c r="D119" s="365"/>
      <c r="E119" s="326">
        <v>723</v>
      </c>
      <c r="F119" s="327"/>
      <c r="G119" s="328"/>
      <c r="H119" s="378" t="s">
        <v>389</v>
      </c>
      <c r="I119" s="367"/>
      <c r="J119" s="367"/>
      <c r="K119" s="367"/>
      <c r="L119" s="367"/>
      <c r="M119" s="367"/>
      <c r="N119" s="367"/>
      <c r="O119" s="367"/>
      <c r="P119" s="367"/>
      <c r="Q119" s="367"/>
      <c r="R119" s="367"/>
      <c r="S119" s="367"/>
      <c r="T119" s="367"/>
      <c r="U119" s="367"/>
      <c r="V119" s="367"/>
      <c r="W119" s="368"/>
      <c r="X119" s="364" t="s">
        <v>171</v>
      </c>
      <c r="Y119" s="365"/>
      <c r="Z119" s="350">
        <v>1800230</v>
      </c>
      <c r="AA119" s="351"/>
      <c r="AB119" s="351"/>
      <c r="AC119" s="352"/>
      <c r="AD119" s="350">
        <v>1465785</v>
      </c>
      <c r="AE119" s="351"/>
      <c r="AF119" s="351"/>
      <c r="AG119" s="352"/>
      <c r="AH119" s="19"/>
      <c r="AK119" s="25"/>
      <c r="AM119" s="194"/>
    </row>
    <row r="120" spans="3:39" ht="18.75" customHeight="1">
      <c r="C120" s="364" t="s">
        <v>142</v>
      </c>
      <c r="D120" s="365"/>
      <c r="E120" s="326">
        <v>724</v>
      </c>
      <c r="F120" s="327"/>
      <c r="G120" s="328"/>
      <c r="H120" s="378" t="s">
        <v>390</v>
      </c>
      <c r="I120" s="367"/>
      <c r="J120" s="367"/>
      <c r="K120" s="367"/>
      <c r="L120" s="367"/>
      <c r="M120" s="367"/>
      <c r="N120" s="367"/>
      <c r="O120" s="367"/>
      <c r="P120" s="367"/>
      <c r="Q120" s="367"/>
      <c r="R120" s="367"/>
      <c r="S120" s="367"/>
      <c r="T120" s="367"/>
      <c r="U120" s="367"/>
      <c r="V120" s="367"/>
      <c r="W120" s="368"/>
      <c r="X120" s="364" t="s">
        <v>185</v>
      </c>
      <c r="Y120" s="365"/>
      <c r="Z120" s="350"/>
      <c r="AA120" s="351"/>
      <c r="AB120" s="351"/>
      <c r="AC120" s="352"/>
      <c r="AD120" s="350"/>
      <c r="AE120" s="351"/>
      <c r="AF120" s="351"/>
      <c r="AG120" s="352"/>
      <c r="AH120" s="19"/>
      <c r="AK120" s="25"/>
      <c r="AM120" s="194"/>
    </row>
    <row r="121" spans="3:39" ht="18.75" customHeight="1">
      <c r="C121" s="364" t="s">
        <v>143</v>
      </c>
      <c r="D121" s="365"/>
      <c r="E121" s="326">
        <v>725</v>
      </c>
      <c r="F121" s="327"/>
      <c r="G121" s="328"/>
      <c r="H121" s="378" t="s">
        <v>391</v>
      </c>
      <c r="I121" s="367"/>
      <c r="J121" s="367"/>
      <c r="K121" s="367"/>
      <c r="L121" s="367"/>
      <c r="M121" s="367"/>
      <c r="N121" s="367"/>
      <c r="O121" s="367"/>
      <c r="P121" s="367"/>
      <c r="Q121" s="367"/>
      <c r="R121" s="367"/>
      <c r="S121" s="367"/>
      <c r="T121" s="367"/>
      <c r="U121" s="367"/>
      <c r="V121" s="367"/>
      <c r="W121" s="368"/>
      <c r="X121" s="364" t="s">
        <v>186</v>
      </c>
      <c r="Y121" s="365"/>
      <c r="Z121" s="350">
        <v>5130</v>
      </c>
      <c r="AA121" s="351"/>
      <c r="AB121" s="351"/>
      <c r="AC121" s="352"/>
      <c r="AD121" s="350">
        <v>8540</v>
      </c>
      <c r="AE121" s="351"/>
      <c r="AF121" s="351"/>
      <c r="AG121" s="352"/>
      <c r="AH121" s="19"/>
      <c r="AK121" s="25"/>
      <c r="AM121" s="194"/>
    </row>
    <row r="122" spans="3:39" ht="35.25" customHeight="1">
      <c r="C122" s="364"/>
      <c r="D122" s="365"/>
      <c r="E122" s="326"/>
      <c r="F122" s="327"/>
      <c r="G122" s="328"/>
      <c r="H122" s="366" t="s">
        <v>395</v>
      </c>
      <c r="I122" s="367"/>
      <c r="J122" s="367"/>
      <c r="K122" s="367"/>
      <c r="L122" s="367"/>
      <c r="M122" s="367"/>
      <c r="N122" s="367"/>
      <c r="O122" s="367"/>
      <c r="P122" s="367"/>
      <c r="Q122" s="367"/>
      <c r="R122" s="367"/>
      <c r="S122" s="367"/>
      <c r="T122" s="367"/>
      <c r="U122" s="367"/>
      <c r="V122" s="367"/>
      <c r="W122" s="368"/>
      <c r="X122" s="364" t="s">
        <v>187</v>
      </c>
      <c r="Y122" s="365"/>
      <c r="Z122" s="369">
        <f>SUM(Z123:Z126)</f>
        <v>0</v>
      </c>
      <c r="AA122" s="358"/>
      <c r="AB122" s="358"/>
      <c r="AC122" s="359"/>
      <c r="AD122" s="369">
        <f>SUM(AD123:AD126)</f>
        <v>0</v>
      </c>
      <c r="AE122" s="358"/>
      <c r="AF122" s="358"/>
      <c r="AG122" s="359"/>
      <c r="AH122" s="19"/>
      <c r="AK122" s="25"/>
      <c r="AM122" s="194"/>
    </row>
    <row r="123" spans="3:39" ht="18.75" customHeight="1">
      <c r="C123" s="364" t="s">
        <v>144</v>
      </c>
      <c r="D123" s="365"/>
      <c r="E123" s="326">
        <v>731</v>
      </c>
      <c r="F123" s="327"/>
      <c r="G123" s="328"/>
      <c r="H123" s="378" t="s">
        <v>392</v>
      </c>
      <c r="I123" s="367"/>
      <c r="J123" s="367"/>
      <c r="K123" s="367"/>
      <c r="L123" s="367"/>
      <c r="M123" s="367"/>
      <c r="N123" s="367"/>
      <c r="O123" s="367"/>
      <c r="P123" s="367"/>
      <c r="Q123" s="367"/>
      <c r="R123" s="367"/>
      <c r="S123" s="367"/>
      <c r="T123" s="367"/>
      <c r="U123" s="367"/>
      <c r="V123" s="367"/>
      <c r="W123" s="368"/>
      <c r="X123" s="364" t="s">
        <v>188</v>
      </c>
      <c r="Y123" s="365"/>
      <c r="Z123" s="350"/>
      <c r="AA123" s="351"/>
      <c r="AB123" s="351"/>
      <c r="AC123" s="352"/>
      <c r="AD123" s="350"/>
      <c r="AE123" s="351"/>
      <c r="AF123" s="351"/>
      <c r="AG123" s="352"/>
      <c r="AH123" s="19"/>
      <c r="AK123" s="25"/>
      <c r="AM123" s="194"/>
    </row>
    <row r="124" spans="3:39" ht="18.75" customHeight="1">
      <c r="C124" s="364" t="s">
        <v>145</v>
      </c>
      <c r="D124" s="365"/>
      <c r="E124" s="326">
        <v>732</v>
      </c>
      <c r="F124" s="327"/>
      <c r="G124" s="328"/>
      <c r="H124" s="378" t="s">
        <v>393</v>
      </c>
      <c r="I124" s="367"/>
      <c r="J124" s="367"/>
      <c r="K124" s="367"/>
      <c r="L124" s="367"/>
      <c r="M124" s="367"/>
      <c r="N124" s="367"/>
      <c r="O124" s="367"/>
      <c r="P124" s="367"/>
      <c r="Q124" s="367"/>
      <c r="R124" s="367"/>
      <c r="S124" s="367"/>
      <c r="T124" s="367"/>
      <c r="U124" s="367"/>
      <c r="V124" s="367"/>
      <c r="W124" s="368"/>
      <c r="X124" s="364" t="s">
        <v>189</v>
      </c>
      <c r="Y124" s="365"/>
      <c r="Z124" s="350"/>
      <c r="AA124" s="351"/>
      <c r="AB124" s="351"/>
      <c r="AC124" s="352"/>
      <c r="AD124" s="350"/>
      <c r="AE124" s="351"/>
      <c r="AF124" s="351"/>
      <c r="AG124" s="352"/>
      <c r="AH124" s="19"/>
      <c r="AK124" s="25"/>
      <c r="AM124" s="194"/>
    </row>
    <row r="125" spans="3:39" ht="35.25" customHeight="1">
      <c r="C125" s="364" t="s">
        <v>146</v>
      </c>
      <c r="D125" s="365"/>
      <c r="E125" s="326">
        <v>733</v>
      </c>
      <c r="F125" s="327"/>
      <c r="G125" s="328"/>
      <c r="H125" s="366" t="s">
        <v>701</v>
      </c>
      <c r="I125" s="367"/>
      <c r="J125" s="367"/>
      <c r="K125" s="367"/>
      <c r="L125" s="367"/>
      <c r="M125" s="367"/>
      <c r="N125" s="367"/>
      <c r="O125" s="367"/>
      <c r="P125" s="367"/>
      <c r="Q125" s="367"/>
      <c r="R125" s="367"/>
      <c r="S125" s="367"/>
      <c r="T125" s="367"/>
      <c r="U125" s="367"/>
      <c r="V125" s="367"/>
      <c r="W125" s="368"/>
      <c r="X125" s="364" t="s">
        <v>190</v>
      </c>
      <c r="Y125" s="365"/>
      <c r="Z125" s="350"/>
      <c r="AA125" s="351"/>
      <c r="AB125" s="351"/>
      <c r="AC125" s="352"/>
      <c r="AD125" s="350"/>
      <c r="AE125" s="351"/>
      <c r="AF125" s="351"/>
      <c r="AG125" s="352"/>
      <c r="AH125" s="19"/>
      <c r="AK125" s="25"/>
      <c r="AM125" s="194"/>
    </row>
    <row r="126" spans="3:39" ht="22.5" customHeight="1">
      <c r="C126" s="364" t="s">
        <v>147</v>
      </c>
      <c r="D126" s="365"/>
      <c r="E126" s="326">
        <v>734</v>
      </c>
      <c r="F126" s="327"/>
      <c r="G126" s="328"/>
      <c r="H126" s="378" t="s">
        <v>221</v>
      </c>
      <c r="I126" s="367"/>
      <c r="J126" s="367"/>
      <c r="K126" s="367"/>
      <c r="L126" s="367"/>
      <c r="M126" s="367"/>
      <c r="N126" s="367"/>
      <c r="O126" s="367"/>
      <c r="P126" s="367"/>
      <c r="Q126" s="367"/>
      <c r="R126" s="367"/>
      <c r="S126" s="367"/>
      <c r="T126" s="367"/>
      <c r="U126" s="367"/>
      <c r="V126" s="367"/>
      <c r="W126" s="368"/>
      <c r="X126" s="364" t="s">
        <v>191</v>
      </c>
      <c r="Y126" s="365"/>
      <c r="Z126" s="350"/>
      <c r="AA126" s="351"/>
      <c r="AB126" s="351"/>
      <c r="AC126" s="352"/>
      <c r="AD126" s="350"/>
      <c r="AE126" s="351"/>
      <c r="AF126" s="351"/>
      <c r="AG126" s="352"/>
      <c r="AH126" s="19"/>
      <c r="AK126" s="25"/>
      <c r="AM126" s="194"/>
    </row>
    <row r="127" spans="3:39" ht="35.25" customHeight="1">
      <c r="C127" s="364"/>
      <c r="D127" s="365"/>
      <c r="E127" s="326"/>
      <c r="F127" s="327"/>
      <c r="G127" s="328"/>
      <c r="H127" s="366" t="s">
        <v>396</v>
      </c>
      <c r="I127" s="367"/>
      <c r="J127" s="367"/>
      <c r="K127" s="367"/>
      <c r="L127" s="367"/>
      <c r="M127" s="367"/>
      <c r="N127" s="367"/>
      <c r="O127" s="367"/>
      <c r="P127" s="367"/>
      <c r="Q127" s="367"/>
      <c r="R127" s="367"/>
      <c r="S127" s="367"/>
      <c r="T127" s="367"/>
      <c r="U127" s="367"/>
      <c r="V127" s="367"/>
      <c r="W127" s="368"/>
      <c r="X127" s="364" t="s">
        <v>192</v>
      </c>
      <c r="Y127" s="365"/>
      <c r="Z127" s="369">
        <f>SUM(Z132:Z135)</f>
        <v>1045981</v>
      </c>
      <c r="AA127" s="358"/>
      <c r="AB127" s="358"/>
      <c r="AC127" s="359"/>
      <c r="AD127" s="369">
        <f>SUM(AD132:AD135)</f>
        <v>1443947</v>
      </c>
      <c r="AE127" s="358"/>
      <c r="AF127" s="358"/>
      <c r="AG127" s="359"/>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6" t="s">
        <v>571</v>
      </c>
      <c r="D129" s="296"/>
      <c r="E129" s="289" t="s">
        <v>331</v>
      </c>
      <c r="F129" s="290"/>
      <c r="G129" s="291"/>
      <c r="H129" s="295" t="s">
        <v>13</v>
      </c>
      <c r="I129" s="295"/>
      <c r="J129" s="295"/>
      <c r="K129" s="295"/>
      <c r="L129" s="295"/>
      <c r="M129" s="295"/>
      <c r="N129" s="295"/>
      <c r="O129" s="295"/>
      <c r="P129" s="295"/>
      <c r="Q129" s="295"/>
      <c r="R129" s="295"/>
      <c r="S129" s="295"/>
      <c r="T129" s="295"/>
      <c r="U129" s="295"/>
      <c r="V129" s="295"/>
      <c r="W129" s="295"/>
      <c r="X129" s="296" t="s">
        <v>264</v>
      </c>
      <c r="Y129" s="296"/>
      <c r="Z129" s="297" t="s">
        <v>12</v>
      </c>
      <c r="AA129" s="297"/>
      <c r="AB129" s="297"/>
      <c r="AC129" s="297"/>
      <c r="AD129" s="297"/>
      <c r="AE129" s="297"/>
      <c r="AF129" s="297"/>
      <c r="AG129" s="297"/>
      <c r="AH129" s="19"/>
      <c r="AK129" s="25"/>
      <c r="AM129" s="194"/>
    </row>
    <row r="130" spans="1:54" s="43" customFormat="1" ht="26.25" customHeight="1">
      <c r="A130" s="2"/>
      <c r="B130" s="2"/>
      <c r="C130" s="296"/>
      <c r="D130" s="296"/>
      <c r="E130" s="292"/>
      <c r="F130" s="293"/>
      <c r="G130" s="294"/>
      <c r="H130" s="295"/>
      <c r="I130" s="295"/>
      <c r="J130" s="295"/>
      <c r="K130" s="295"/>
      <c r="L130" s="295"/>
      <c r="M130" s="295"/>
      <c r="N130" s="295"/>
      <c r="O130" s="295"/>
      <c r="P130" s="295"/>
      <c r="Q130" s="295"/>
      <c r="R130" s="295"/>
      <c r="S130" s="295"/>
      <c r="T130" s="295"/>
      <c r="U130" s="295"/>
      <c r="V130" s="295"/>
      <c r="W130" s="295"/>
      <c r="X130" s="296"/>
      <c r="Y130" s="296"/>
      <c r="Z130" s="324" t="s">
        <v>11</v>
      </c>
      <c r="AA130" s="324"/>
      <c r="AB130" s="324"/>
      <c r="AC130" s="324"/>
      <c r="AD130" s="324" t="s">
        <v>78</v>
      </c>
      <c r="AE130" s="324"/>
      <c r="AF130" s="324"/>
      <c r="AG130" s="324"/>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5">
        <v>1</v>
      </c>
      <c r="D131" s="325"/>
      <c r="E131" s="326">
        <v>2</v>
      </c>
      <c r="F131" s="327"/>
      <c r="G131" s="328"/>
      <c r="H131" s="295">
        <v>3</v>
      </c>
      <c r="I131" s="295"/>
      <c r="J131" s="295"/>
      <c r="K131" s="295"/>
      <c r="L131" s="295"/>
      <c r="M131" s="295"/>
      <c r="N131" s="295"/>
      <c r="O131" s="295"/>
      <c r="P131" s="295"/>
      <c r="Q131" s="295"/>
      <c r="R131" s="295"/>
      <c r="S131" s="295"/>
      <c r="T131" s="295"/>
      <c r="U131" s="295"/>
      <c r="V131" s="295"/>
      <c r="W131" s="295"/>
      <c r="X131" s="325">
        <v>4</v>
      </c>
      <c r="Y131" s="325"/>
      <c r="Z131" s="295">
        <v>5</v>
      </c>
      <c r="AA131" s="295"/>
      <c r="AB131" s="295"/>
      <c r="AC131" s="295"/>
      <c r="AD131" s="295">
        <v>6</v>
      </c>
      <c r="AE131" s="295"/>
      <c r="AF131" s="295"/>
      <c r="AG131" s="295"/>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4" t="s">
        <v>148</v>
      </c>
      <c r="D132" s="365"/>
      <c r="E132" s="326">
        <v>741</v>
      </c>
      <c r="F132" s="327"/>
      <c r="G132" s="328"/>
      <c r="H132" s="366" t="s">
        <v>397</v>
      </c>
      <c r="I132" s="379"/>
      <c r="J132" s="379"/>
      <c r="K132" s="379"/>
      <c r="L132" s="379"/>
      <c r="M132" s="379"/>
      <c r="N132" s="379"/>
      <c r="O132" s="379"/>
      <c r="P132" s="379"/>
      <c r="Q132" s="379"/>
      <c r="R132" s="379"/>
      <c r="S132" s="379"/>
      <c r="T132" s="379"/>
      <c r="U132" s="379"/>
      <c r="V132" s="379"/>
      <c r="W132" s="380"/>
      <c r="X132" s="364" t="s">
        <v>193</v>
      </c>
      <c r="Y132" s="365"/>
      <c r="Z132" s="350">
        <v>1045981</v>
      </c>
      <c r="AA132" s="351"/>
      <c r="AB132" s="351"/>
      <c r="AC132" s="352"/>
      <c r="AD132" s="350">
        <v>1443947</v>
      </c>
      <c r="AE132" s="351"/>
      <c r="AF132" s="351"/>
      <c r="AG132" s="352"/>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4" t="s">
        <v>149</v>
      </c>
      <c r="D133" s="365"/>
      <c r="E133" s="326">
        <v>742</v>
      </c>
      <c r="F133" s="327"/>
      <c r="G133" s="328"/>
      <c r="H133" s="366" t="s">
        <v>398</v>
      </c>
      <c r="I133" s="379"/>
      <c r="J133" s="379"/>
      <c r="K133" s="379"/>
      <c r="L133" s="379"/>
      <c r="M133" s="379"/>
      <c r="N133" s="379"/>
      <c r="O133" s="379"/>
      <c r="P133" s="379"/>
      <c r="Q133" s="379"/>
      <c r="R133" s="379"/>
      <c r="S133" s="379"/>
      <c r="T133" s="379"/>
      <c r="U133" s="379"/>
      <c r="V133" s="379"/>
      <c r="W133" s="380"/>
      <c r="X133" s="364" t="s">
        <v>194</v>
      </c>
      <c r="Y133" s="365"/>
      <c r="Z133" s="350"/>
      <c r="AA133" s="351"/>
      <c r="AB133" s="351"/>
      <c r="AC133" s="352"/>
      <c r="AD133" s="350"/>
      <c r="AE133" s="351"/>
      <c r="AF133" s="351"/>
      <c r="AG133" s="352"/>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4" t="s">
        <v>150</v>
      </c>
      <c r="D134" s="365"/>
      <c r="E134" s="326">
        <v>743</v>
      </c>
      <c r="F134" s="327"/>
      <c r="G134" s="328"/>
      <c r="H134" s="366" t="s">
        <v>399</v>
      </c>
      <c r="I134" s="379"/>
      <c r="J134" s="379"/>
      <c r="K134" s="379"/>
      <c r="L134" s="379"/>
      <c r="M134" s="379"/>
      <c r="N134" s="379"/>
      <c r="O134" s="379"/>
      <c r="P134" s="379"/>
      <c r="Q134" s="379"/>
      <c r="R134" s="379"/>
      <c r="S134" s="379"/>
      <c r="T134" s="379"/>
      <c r="U134" s="379"/>
      <c r="V134" s="379"/>
      <c r="W134" s="380"/>
      <c r="X134" s="364" t="s">
        <v>195</v>
      </c>
      <c r="Y134" s="365"/>
      <c r="Z134" s="350"/>
      <c r="AA134" s="351"/>
      <c r="AB134" s="351"/>
      <c r="AC134" s="352"/>
      <c r="AD134" s="350"/>
      <c r="AE134" s="351"/>
      <c r="AF134" s="351"/>
      <c r="AG134" s="352"/>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4" t="s">
        <v>172</v>
      </c>
      <c r="D135" s="365"/>
      <c r="E135" s="326">
        <v>744</v>
      </c>
      <c r="F135" s="327"/>
      <c r="G135" s="328"/>
      <c r="H135" s="366" t="s">
        <v>400</v>
      </c>
      <c r="I135" s="379"/>
      <c r="J135" s="379"/>
      <c r="K135" s="379"/>
      <c r="L135" s="379"/>
      <c r="M135" s="379"/>
      <c r="N135" s="379"/>
      <c r="O135" s="379"/>
      <c r="P135" s="379"/>
      <c r="Q135" s="379"/>
      <c r="R135" s="379"/>
      <c r="S135" s="379"/>
      <c r="T135" s="379"/>
      <c r="U135" s="379"/>
      <c r="V135" s="379"/>
      <c r="W135" s="380"/>
      <c r="X135" s="364" t="s">
        <v>196</v>
      </c>
      <c r="Y135" s="365"/>
      <c r="Z135" s="350"/>
      <c r="AA135" s="351"/>
      <c r="AB135" s="351"/>
      <c r="AC135" s="352"/>
      <c r="AD135" s="350"/>
      <c r="AE135" s="351"/>
      <c r="AF135" s="351"/>
      <c r="AG135" s="352"/>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4"/>
      <c r="D136" s="365"/>
      <c r="E136" s="326"/>
      <c r="F136" s="327"/>
      <c r="G136" s="328"/>
      <c r="H136" s="366" t="s">
        <v>412</v>
      </c>
      <c r="I136" s="367"/>
      <c r="J136" s="367"/>
      <c r="K136" s="367"/>
      <c r="L136" s="367"/>
      <c r="M136" s="367"/>
      <c r="N136" s="367"/>
      <c r="O136" s="367"/>
      <c r="P136" s="367"/>
      <c r="Q136" s="367"/>
      <c r="R136" s="367"/>
      <c r="S136" s="367"/>
      <c r="T136" s="367"/>
      <c r="U136" s="367"/>
      <c r="V136" s="367"/>
      <c r="W136" s="368"/>
      <c r="X136" s="364" t="s">
        <v>197</v>
      </c>
      <c r="Y136" s="365"/>
      <c r="Z136" s="369">
        <f>SUM(Z137:Z139)</f>
        <v>0</v>
      </c>
      <c r="AA136" s="358"/>
      <c r="AB136" s="358"/>
      <c r="AC136" s="359"/>
      <c r="AD136" s="369">
        <f>SUM(AD137:AD139)</f>
        <v>0</v>
      </c>
      <c r="AE136" s="358"/>
      <c r="AF136" s="358"/>
      <c r="AG136" s="359"/>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4" t="s">
        <v>173</v>
      </c>
      <c r="D137" s="365"/>
      <c r="E137" s="326">
        <v>751</v>
      </c>
      <c r="F137" s="327"/>
      <c r="G137" s="328"/>
      <c r="H137" s="378" t="s">
        <v>401</v>
      </c>
      <c r="I137" s="367"/>
      <c r="J137" s="367"/>
      <c r="K137" s="367"/>
      <c r="L137" s="367"/>
      <c r="M137" s="367"/>
      <c r="N137" s="367"/>
      <c r="O137" s="367"/>
      <c r="P137" s="367"/>
      <c r="Q137" s="367"/>
      <c r="R137" s="367"/>
      <c r="S137" s="367"/>
      <c r="T137" s="367"/>
      <c r="U137" s="367"/>
      <c r="V137" s="367"/>
      <c r="W137" s="368"/>
      <c r="X137" s="364" t="s">
        <v>198</v>
      </c>
      <c r="Y137" s="365"/>
      <c r="Z137" s="350"/>
      <c r="AA137" s="351"/>
      <c r="AB137" s="351"/>
      <c r="AC137" s="352"/>
      <c r="AD137" s="350"/>
      <c r="AE137" s="351"/>
      <c r="AF137" s="351"/>
      <c r="AG137" s="352"/>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4" t="s">
        <v>174</v>
      </c>
      <c r="D138" s="365"/>
      <c r="E138" s="326">
        <v>753</v>
      </c>
      <c r="F138" s="327"/>
      <c r="G138" s="328"/>
      <c r="H138" s="378" t="s">
        <v>402</v>
      </c>
      <c r="I138" s="367"/>
      <c r="J138" s="367"/>
      <c r="K138" s="367"/>
      <c r="L138" s="367"/>
      <c r="M138" s="367"/>
      <c r="N138" s="367"/>
      <c r="O138" s="367"/>
      <c r="P138" s="367"/>
      <c r="Q138" s="367"/>
      <c r="R138" s="367"/>
      <c r="S138" s="367"/>
      <c r="T138" s="367"/>
      <c r="U138" s="367"/>
      <c r="V138" s="367"/>
      <c r="W138" s="368"/>
      <c r="X138" s="364" t="s">
        <v>199</v>
      </c>
      <c r="Y138" s="365"/>
      <c r="Z138" s="350"/>
      <c r="AA138" s="351"/>
      <c r="AB138" s="351"/>
      <c r="AC138" s="352"/>
      <c r="AD138" s="350"/>
      <c r="AE138" s="351"/>
      <c r="AF138" s="351"/>
      <c r="AG138" s="352"/>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4" t="s">
        <v>175</v>
      </c>
      <c r="D139" s="365"/>
      <c r="E139" s="326">
        <v>754</v>
      </c>
      <c r="F139" s="327"/>
      <c r="G139" s="328"/>
      <c r="H139" s="378" t="s">
        <v>568</v>
      </c>
      <c r="I139" s="367"/>
      <c r="J139" s="367"/>
      <c r="K139" s="367"/>
      <c r="L139" s="367"/>
      <c r="M139" s="367"/>
      <c r="N139" s="367"/>
      <c r="O139" s="367"/>
      <c r="P139" s="367"/>
      <c r="Q139" s="367"/>
      <c r="R139" s="367"/>
      <c r="S139" s="367"/>
      <c r="T139" s="367"/>
      <c r="U139" s="367"/>
      <c r="V139" s="367"/>
      <c r="W139" s="368"/>
      <c r="X139" s="364" t="s">
        <v>200</v>
      </c>
      <c r="Y139" s="365"/>
      <c r="Z139" s="350"/>
      <c r="AA139" s="351"/>
      <c r="AB139" s="351"/>
      <c r="AC139" s="352"/>
      <c r="AD139" s="350"/>
      <c r="AE139" s="351"/>
      <c r="AF139" s="351"/>
      <c r="AG139" s="352"/>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3"/>
      <c r="D140" s="333"/>
      <c r="E140" s="334"/>
      <c r="F140" s="335"/>
      <c r="G140" s="336"/>
      <c r="H140" s="337" t="s">
        <v>407</v>
      </c>
      <c r="I140" s="338"/>
      <c r="J140" s="338"/>
      <c r="K140" s="338"/>
      <c r="L140" s="338"/>
      <c r="M140" s="338"/>
      <c r="N140" s="338"/>
      <c r="O140" s="338"/>
      <c r="P140" s="338"/>
      <c r="Q140" s="338"/>
      <c r="R140" s="338"/>
      <c r="S140" s="338"/>
      <c r="T140" s="338"/>
      <c r="U140" s="338"/>
      <c r="V140" s="338"/>
      <c r="W140" s="338"/>
      <c r="X140" s="333" t="s">
        <v>201</v>
      </c>
      <c r="Y140" s="333"/>
      <c r="Z140" s="349">
        <f>SUM(Z141:Z143)</f>
        <v>0</v>
      </c>
      <c r="AA140" s="349"/>
      <c r="AB140" s="349"/>
      <c r="AC140" s="349"/>
      <c r="AD140" s="349">
        <f>SUM(AD141:AD143)</f>
        <v>0</v>
      </c>
      <c r="AE140" s="349"/>
      <c r="AF140" s="349"/>
      <c r="AG140" s="349"/>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3" t="s">
        <v>176</v>
      </c>
      <c r="D141" s="333"/>
      <c r="E141" s="334">
        <v>761</v>
      </c>
      <c r="F141" s="335"/>
      <c r="G141" s="336"/>
      <c r="H141" s="338" t="s">
        <v>403</v>
      </c>
      <c r="I141" s="338"/>
      <c r="J141" s="338"/>
      <c r="K141" s="338"/>
      <c r="L141" s="338"/>
      <c r="M141" s="338"/>
      <c r="N141" s="338"/>
      <c r="O141" s="338"/>
      <c r="P141" s="338"/>
      <c r="Q141" s="338"/>
      <c r="R141" s="338"/>
      <c r="S141" s="338"/>
      <c r="T141" s="338"/>
      <c r="U141" s="338"/>
      <c r="V141" s="338"/>
      <c r="W141" s="338"/>
      <c r="X141" s="333" t="s">
        <v>202</v>
      </c>
      <c r="Y141" s="333"/>
      <c r="Z141" s="340"/>
      <c r="AA141" s="340"/>
      <c r="AB141" s="340"/>
      <c r="AC141" s="340"/>
      <c r="AD141" s="340"/>
      <c r="AE141" s="340"/>
      <c r="AF141" s="340"/>
      <c r="AG141" s="340"/>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3" t="s">
        <v>177</v>
      </c>
      <c r="D142" s="333"/>
      <c r="E142" s="334">
        <v>762</v>
      </c>
      <c r="F142" s="335"/>
      <c r="G142" s="336"/>
      <c r="H142" s="337" t="s">
        <v>404</v>
      </c>
      <c r="I142" s="338"/>
      <c r="J142" s="338"/>
      <c r="K142" s="338"/>
      <c r="L142" s="338"/>
      <c r="M142" s="338"/>
      <c r="N142" s="338"/>
      <c r="O142" s="338"/>
      <c r="P142" s="338"/>
      <c r="Q142" s="338"/>
      <c r="R142" s="338"/>
      <c r="S142" s="338"/>
      <c r="T142" s="338"/>
      <c r="U142" s="338"/>
      <c r="V142" s="338"/>
      <c r="W142" s="338"/>
      <c r="X142" s="333" t="s">
        <v>203</v>
      </c>
      <c r="Y142" s="333"/>
      <c r="Z142" s="340"/>
      <c r="AA142" s="340"/>
      <c r="AB142" s="340"/>
      <c r="AC142" s="340"/>
      <c r="AD142" s="340"/>
      <c r="AE142" s="340"/>
      <c r="AF142" s="340"/>
      <c r="AG142" s="340"/>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3" t="s">
        <v>178</v>
      </c>
      <c r="D143" s="333"/>
      <c r="E143" s="334">
        <v>769</v>
      </c>
      <c r="F143" s="335"/>
      <c r="G143" s="336"/>
      <c r="H143" s="337" t="s">
        <v>405</v>
      </c>
      <c r="I143" s="338"/>
      <c r="J143" s="338"/>
      <c r="K143" s="338"/>
      <c r="L143" s="338"/>
      <c r="M143" s="338"/>
      <c r="N143" s="338"/>
      <c r="O143" s="338"/>
      <c r="P143" s="338"/>
      <c r="Q143" s="338"/>
      <c r="R143" s="338"/>
      <c r="S143" s="338"/>
      <c r="T143" s="338"/>
      <c r="U143" s="338"/>
      <c r="V143" s="338"/>
      <c r="W143" s="338"/>
      <c r="X143" s="333" t="s">
        <v>204</v>
      </c>
      <c r="Y143" s="333"/>
      <c r="Z143" s="340"/>
      <c r="AA143" s="340"/>
      <c r="AB143" s="340"/>
      <c r="AC143" s="340"/>
      <c r="AD143" s="340"/>
      <c r="AE143" s="340"/>
      <c r="AF143" s="340"/>
      <c r="AG143" s="340"/>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3" t="s">
        <v>179</v>
      </c>
      <c r="D144" s="333"/>
      <c r="E144" s="334">
        <v>771</v>
      </c>
      <c r="F144" s="335"/>
      <c r="G144" s="336"/>
      <c r="H144" s="337" t="s">
        <v>406</v>
      </c>
      <c r="I144" s="338"/>
      <c r="J144" s="338"/>
      <c r="K144" s="338"/>
      <c r="L144" s="338"/>
      <c r="M144" s="338"/>
      <c r="N144" s="338"/>
      <c r="O144" s="338"/>
      <c r="P144" s="338"/>
      <c r="Q144" s="338"/>
      <c r="R144" s="338"/>
      <c r="S144" s="338"/>
      <c r="T144" s="338"/>
      <c r="U144" s="338"/>
      <c r="V144" s="338"/>
      <c r="W144" s="338"/>
      <c r="X144" s="333" t="s">
        <v>205</v>
      </c>
      <c r="Y144" s="333"/>
      <c r="Z144" s="348"/>
      <c r="AA144" s="348"/>
      <c r="AB144" s="348"/>
      <c r="AC144" s="348"/>
      <c r="AD144" s="348"/>
      <c r="AE144" s="348"/>
      <c r="AF144" s="348"/>
      <c r="AG144" s="348"/>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3" t="s">
        <v>180</v>
      </c>
      <c r="D145" s="333"/>
      <c r="E145" s="334">
        <v>781</v>
      </c>
      <c r="F145" s="335"/>
      <c r="G145" s="336"/>
      <c r="H145" s="337" t="s">
        <v>408</v>
      </c>
      <c r="I145" s="338"/>
      <c r="J145" s="338"/>
      <c r="K145" s="338"/>
      <c r="L145" s="338"/>
      <c r="M145" s="338"/>
      <c r="N145" s="338"/>
      <c r="O145" s="338"/>
      <c r="P145" s="338"/>
      <c r="Q145" s="338"/>
      <c r="R145" s="338"/>
      <c r="S145" s="338"/>
      <c r="T145" s="338"/>
      <c r="U145" s="338"/>
      <c r="V145" s="338"/>
      <c r="W145" s="338"/>
      <c r="X145" s="333" t="s">
        <v>206</v>
      </c>
      <c r="Y145" s="333"/>
      <c r="Z145" s="348"/>
      <c r="AA145" s="348"/>
      <c r="AB145" s="348"/>
      <c r="AC145" s="348"/>
      <c r="AD145" s="348"/>
      <c r="AE145" s="348"/>
      <c r="AF145" s="348"/>
      <c r="AG145" s="348"/>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3"/>
      <c r="D146" s="333"/>
      <c r="E146" s="334"/>
      <c r="F146" s="335"/>
      <c r="G146" s="336"/>
      <c r="H146" s="353" t="s">
        <v>569</v>
      </c>
      <c r="I146" s="338"/>
      <c r="J146" s="338"/>
      <c r="K146" s="338"/>
      <c r="L146" s="338"/>
      <c r="M146" s="338"/>
      <c r="N146" s="338"/>
      <c r="O146" s="338"/>
      <c r="P146" s="338"/>
      <c r="Q146" s="338"/>
      <c r="R146" s="338"/>
      <c r="S146" s="338"/>
      <c r="T146" s="338"/>
      <c r="U146" s="338"/>
      <c r="V146" s="338"/>
      <c r="W146" s="338"/>
      <c r="X146" s="333" t="s">
        <v>207</v>
      </c>
      <c r="Y146" s="333"/>
      <c r="Z146" s="332">
        <f>Z107+Z116+Z122+Z127+Z136+Z140+Z144+Z145</f>
        <v>2852141</v>
      </c>
      <c r="AA146" s="332"/>
      <c r="AB146" s="332"/>
      <c r="AC146" s="332"/>
      <c r="AD146" s="332">
        <f>AD107+AD116+AD122+AD127+AD136+AD140+AD144+AD145</f>
        <v>3005333</v>
      </c>
      <c r="AE146" s="332"/>
      <c r="AF146" s="332"/>
      <c r="AG146" s="332"/>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3" t="s">
        <v>181</v>
      </c>
      <c r="D147" s="333"/>
      <c r="E147" s="334">
        <v>890</v>
      </c>
      <c r="F147" s="335"/>
      <c r="G147" s="336"/>
      <c r="H147" s="337" t="s">
        <v>409</v>
      </c>
      <c r="I147" s="338"/>
      <c r="J147" s="338"/>
      <c r="K147" s="338"/>
      <c r="L147" s="338"/>
      <c r="M147" s="338"/>
      <c r="N147" s="338"/>
      <c r="O147" s="338"/>
      <c r="P147" s="338"/>
      <c r="Q147" s="338"/>
      <c r="R147" s="338"/>
      <c r="S147" s="338"/>
      <c r="T147" s="338"/>
      <c r="U147" s="338"/>
      <c r="V147" s="338"/>
      <c r="W147" s="338"/>
      <c r="X147" s="333" t="s">
        <v>208</v>
      </c>
      <c r="Y147" s="333"/>
      <c r="Z147" s="332">
        <f>IF(Z94+Z96&gt;Z146,Z94+Z96-Z146,0)</f>
        <v>0</v>
      </c>
      <c r="AA147" s="332"/>
      <c r="AB147" s="332"/>
      <c r="AC147" s="332"/>
      <c r="AD147" s="332">
        <f>IF(AD94+AD96&gt;AD146,AD94+AD96-AD146,0)</f>
        <v>0</v>
      </c>
      <c r="AE147" s="332"/>
      <c r="AF147" s="332"/>
      <c r="AG147" s="332"/>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3"/>
      <c r="D148" s="333"/>
      <c r="E148" s="334"/>
      <c r="F148" s="335"/>
      <c r="G148" s="336"/>
      <c r="H148" s="353" t="s">
        <v>411</v>
      </c>
      <c r="I148" s="338"/>
      <c r="J148" s="338"/>
      <c r="K148" s="338"/>
      <c r="L148" s="338"/>
      <c r="M148" s="338"/>
      <c r="N148" s="338"/>
      <c r="O148" s="338"/>
      <c r="P148" s="338"/>
      <c r="Q148" s="338"/>
      <c r="R148" s="338"/>
      <c r="S148" s="338"/>
      <c r="T148" s="338"/>
      <c r="U148" s="338"/>
      <c r="V148" s="338"/>
      <c r="W148" s="338"/>
      <c r="X148" s="333" t="s">
        <v>209</v>
      </c>
      <c r="Y148" s="333"/>
      <c r="Z148" s="349">
        <f>Z146+Z147</f>
        <v>2852141</v>
      </c>
      <c r="AA148" s="349"/>
      <c r="AB148" s="349"/>
      <c r="AC148" s="349"/>
      <c r="AD148" s="349">
        <f>AD146+AD147</f>
        <v>3005333</v>
      </c>
      <c r="AE148" s="349"/>
      <c r="AF148" s="349"/>
      <c r="AG148" s="349"/>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3" t="s">
        <v>182</v>
      </c>
      <c r="D149" s="333"/>
      <c r="E149" s="298"/>
      <c r="F149" s="392"/>
      <c r="G149" s="299"/>
      <c r="H149" s="393" t="s">
        <v>570</v>
      </c>
      <c r="I149" s="361"/>
      <c r="J149" s="361"/>
      <c r="K149" s="361"/>
      <c r="L149" s="361"/>
      <c r="M149" s="361"/>
      <c r="N149" s="361"/>
      <c r="O149" s="361"/>
      <c r="P149" s="361"/>
      <c r="Q149" s="361"/>
      <c r="R149" s="361"/>
      <c r="S149" s="361"/>
      <c r="T149" s="361"/>
      <c r="U149" s="361"/>
      <c r="V149" s="361"/>
      <c r="W149" s="362"/>
      <c r="X149" s="333" t="s">
        <v>210</v>
      </c>
      <c r="Y149" s="333"/>
      <c r="Z149" s="348"/>
      <c r="AA149" s="348"/>
      <c r="AB149" s="348"/>
      <c r="AC149" s="348"/>
      <c r="AD149" s="348"/>
      <c r="AE149" s="348"/>
      <c r="AF149" s="348"/>
      <c r="AG149" s="348"/>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2" t="str">
        <f>Насловна!C20</f>
        <v>Прилеп</v>
      </c>
      <c r="G151" s="382"/>
      <c r="H151" s="382"/>
      <c r="I151" s="382"/>
      <c r="J151" s="382"/>
      <c r="K151" s="382"/>
      <c r="L151" s="382"/>
      <c r="M151" s="91"/>
      <c r="N151" s="91"/>
      <c r="O151" s="92"/>
      <c r="P151" s="284" t="s">
        <v>414</v>
      </c>
      <c r="Q151" s="284"/>
      <c r="R151" s="284"/>
      <c r="S151" s="284"/>
      <c r="T151" s="284"/>
      <c r="U151" s="284"/>
      <c r="V151" s="284"/>
      <c r="W151" s="284"/>
      <c r="X151" s="383"/>
      <c r="Y151" s="384"/>
      <c r="Z151" s="384"/>
      <c r="AA151" s="384"/>
      <c r="AB151" s="385"/>
      <c r="AC151" s="386"/>
      <c r="AD151" s="386"/>
      <c r="AE151" s="386"/>
      <c r="AF151" s="386"/>
      <c r="AG151" s="386"/>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4"/>
      <c r="Q152" s="284"/>
      <c r="R152" s="284"/>
      <c r="S152" s="284"/>
      <c r="T152" s="284"/>
      <c r="U152" s="284"/>
      <c r="V152" s="284"/>
      <c r="W152" s="284"/>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7" t="str">
        <f>Насловна!C21</f>
        <v>28.02.</v>
      </c>
      <c r="G153" s="388"/>
      <c r="H153" s="388"/>
      <c r="I153" s="389" t="str">
        <f>Насловна!I21</f>
        <v>2023 година</v>
      </c>
      <c r="J153" s="389"/>
      <c r="K153" s="389"/>
      <c r="L153" s="389"/>
      <c r="M153" s="90"/>
      <c r="N153" s="90"/>
      <c r="O153" s="90"/>
      <c r="P153" s="287" t="s">
        <v>415</v>
      </c>
      <c r="Q153" s="287"/>
      <c r="R153" s="287"/>
      <c r="S153" s="287"/>
      <c r="T153" s="287"/>
      <c r="U153" s="287"/>
      <c r="V153" s="287"/>
      <c r="W153" s="287"/>
      <c r="X153" s="187"/>
      <c r="Y153" s="286" t="s">
        <v>61</v>
      </c>
      <c r="Z153" s="286"/>
      <c r="AA153" s="66"/>
      <c r="AB153" s="286" t="s">
        <v>62</v>
      </c>
      <c r="AC153" s="286"/>
      <c r="AD153" s="286"/>
      <c r="AE153" s="286"/>
      <c r="AF153" s="286"/>
      <c r="AG153" s="286"/>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8" t="s">
        <v>413</v>
      </c>
      <c r="Q154" s="288"/>
      <c r="R154" s="288"/>
      <c r="S154" s="288"/>
      <c r="T154" s="288"/>
      <c r="U154" s="288"/>
      <c r="V154" s="288"/>
      <c r="W154" s="288"/>
      <c r="X154" s="93"/>
      <c r="Y154" s="91"/>
      <c r="Z154" s="91"/>
      <c r="AA154" s="91"/>
      <c r="AB154" s="391" t="str">
        <f>Насловна!C19</f>
        <v>Петра Лукароска</v>
      </c>
      <c r="AC154" s="391"/>
      <c r="AD154" s="391"/>
      <c r="AE154" s="391"/>
      <c r="AF154" s="391"/>
      <c r="AG154" s="391"/>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90" t="str">
        <f>Насловна!C18</f>
        <v>Благица Филипоска</v>
      </c>
      <c r="Q155" s="390"/>
      <c r="R155" s="390"/>
      <c r="S155" s="390"/>
      <c r="T155" s="390"/>
      <c r="U155" s="390"/>
      <c r="V155" s="390"/>
      <c r="W155" s="390"/>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1"/>
      <c r="D156" s="381"/>
      <c r="E156" s="381"/>
      <c r="F156" s="381"/>
      <c r="G156" s="381"/>
      <c r="H156" s="381"/>
      <c r="I156" s="381"/>
      <c r="J156" s="381"/>
      <c r="K156" s="381"/>
      <c r="L156" s="381"/>
      <c r="M156" s="381"/>
      <c r="N156" s="381"/>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28">
      <selection activeCell="AB144" sqref="AB144:AG144"/>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6"/>
      <c r="AE2" s="306"/>
      <c r="AF2" s="306"/>
      <c r="AG2" s="306"/>
    </row>
    <row r="3" spans="2:34" ht="15">
      <c r="B3" s="13"/>
      <c r="N3" s="5"/>
      <c r="O3" s="14"/>
      <c r="P3" s="14"/>
      <c r="Q3" s="18"/>
      <c r="R3" s="5"/>
      <c r="S3" s="14"/>
      <c r="T3" s="307"/>
      <c r="U3" s="308"/>
      <c r="V3" s="46"/>
      <c r="W3" s="46"/>
      <c r="X3" s="48"/>
      <c r="Y3" s="48"/>
      <c r="AH3" s="15"/>
    </row>
    <row r="4" spans="2:34" ht="15">
      <c r="B4" s="13"/>
      <c r="N4" s="142"/>
      <c r="O4" s="309" t="s">
        <v>0</v>
      </c>
      <c r="P4" s="309"/>
      <c r="Q4" s="309"/>
      <c r="S4" s="442" t="s">
        <v>1</v>
      </c>
      <c r="T4" s="442"/>
      <c r="U4" s="442"/>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9</v>
      </c>
      <c r="L6" s="80" t="str">
        <f>Насловна!G4</f>
        <v>8</v>
      </c>
      <c r="M6" s="80" t="str">
        <f>Насловна!H4</f>
        <v>5</v>
      </c>
      <c r="N6" s="80" t="str">
        <f>Насловна!I4</f>
        <v>1</v>
      </c>
      <c r="O6" s="80" t="str">
        <f>Насловна!J4</f>
        <v>0</v>
      </c>
      <c r="P6" s="74"/>
      <c r="Q6" s="74"/>
      <c r="R6" s="80" t="str">
        <f>Насловна!C5</f>
        <v>7</v>
      </c>
      <c r="S6" s="80" t="str">
        <f>Насловна!D5</f>
        <v>5</v>
      </c>
      <c r="T6" s="80" t="str">
        <f>Насловна!E5</f>
        <v>6</v>
      </c>
      <c r="U6" s="80" t="str">
        <f>Насловна!F5</f>
        <v>0</v>
      </c>
      <c r="V6" s="80" t="str">
        <f>Насловна!G5</f>
        <v>1</v>
      </c>
      <c r="W6" s="80" t="str">
        <f>Насловна!H5</f>
        <v>0</v>
      </c>
      <c r="X6" s="80" t="str">
        <f>Насловна!I5</f>
        <v>6</v>
      </c>
      <c r="Y6" s="80" t="str">
        <f>Насловна!J5</f>
        <v>5</v>
      </c>
      <c r="Z6" s="80" t="str">
        <f>Насловна!K5</f>
        <v>4</v>
      </c>
      <c r="AA6" s="80" t="str">
        <f>Насловна!L5</f>
        <v>8</v>
      </c>
      <c r="AB6" s="80" t="str">
        <f>Насловна!M5</f>
        <v>7</v>
      </c>
      <c r="AC6" s="80" t="str">
        <f>Насловна!N5</f>
        <v>8</v>
      </c>
      <c r="AD6" s="80" t="str">
        <f>Насловна!O5</f>
        <v>7</v>
      </c>
      <c r="AE6" s="80" t="str">
        <f>Насловна!P5</f>
        <v>1</v>
      </c>
      <c r="AF6" s="80" t="str">
        <f>Насловна!Q5</f>
        <v>2</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300" t="s">
        <v>2</v>
      </c>
      <c r="D9" s="300"/>
      <c r="E9" s="300"/>
      <c r="F9" s="108"/>
      <c r="G9" s="108"/>
      <c r="H9" s="300" t="s">
        <v>3</v>
      </c>
      <c r="I9" s="300"/>
      <c r="J9" s="300"/>
      <c r="K9" s="300"/>
      <c r="L9" s="300"/>
      <c r="M9" s="300"/>
      <c r="N9" s="300"/>
      <c r="O9" s="300"/>
      <c r="P9" s="79"/>
      <c r="Q9" s="79"/>
      <c r="R9" s="301" t="s">
        <v>4</v>
      </c>
      <c r="S9" s="301"/>
      <c r="T9" s="301"/>
      <c r="U9" s="301"/>
      <c r="V9" s="301"/>
      <c r="W9" s="301"/>
      <c r="X9" s="301"/>
      <c r="Y9" s="301"/>
      <c r="Z9" s="301"/>
      <c r="AA9" s="301"/>
      <c r="AB9" s="301"/>
      <c r="AC9" s="301"/>
      <c r="AD9" s="301"/>
      <c r="AE9" s="301"/>
      <c r="AF9" s="301"/>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8" t="s">
        <v>214</v>
      </c>
      <c r="D12" s="398"/>
      <c r="E12" s="398"/>
      <c r="F12" s="398"/>
      <c r="G12" s="398"/>
      <c r="H12" s="398"/>
      <c r="I12" s="398"/>
      <c r="J12" s="398"/>
      <c r="K12" s="443" t="str">
        <f>Насловна!C8</f>
        <v>С.О.У.“ЃОРЧЕ ПЕТРОВ“   </v>
      </c>
      <c r="L12" s="444"/>
      <c r="M12" s="444"/>
      <c r="N12" s="444"/>
      <c r="O12" s="444"/>
      <c r="P12" s="444"/>
      <c r="Q12" s="444"/>
      <c r="R12" s="444"/>
      <c r="S12" s="444"/>
      <c r="T12" s="444"/>
      <c r="U12" s="444"/>
      <c r="V12" s="444"/>
      <c r="W12" s="444"/>
      <c r="X12" s="98"/>
      <c r="Y12" s="102"/>
      <c r="Z12" s="102"/>
      <c r="AA12" s="102"/>
      <c r="AB12" s="102"/>
      <c r="AC12" s="102"/>
      <c r="AD12" s="102"/>
      <c r="AE12" s="102"/>
      <c r="AF12" s="102"/>
      <c r="AG12" s="102"/>
      <c r="AH12" s="1"/>
    </row>
    <row r="13" spans="3:34" ht="17.25" customHeight="1">
      <c r="C13" s="398" t="s">
        <v>5</v>
      </c>
      <c r="D13" s="398"/>
      <c r="E13" s="398"/>
      <c r="F13" s="398"/>
      <c r="G13" s="398"/>
      <c r="H13" s="398"/>
      <c r="I13" s="398"/>
      <c r="J13" s="398"/>
      <c r="K13" s="445" t="str">
        <f>Насловна!C9</f>
        <v>ул.“Октомвриска“ бр.2ж  Прилеп </v>
      </c>
      <c r="L13" s="445"/>
      <c r="M13" s="445"/>
      <c r="N13" s="445"/>
      <c r="O13" s="445"/>
      <c r="P13" s="445"/>
      <c r="Q13" s="445"/>
      <c r="R13" s="445"/>
      <c r="S13" s="446" t="str">
        <f>Насловна!C10</f>
        <v>Прилеп</v>
      </c>
      <c r="T13" s="445"/>
      <c r="U13" s="447" t="str">
        <f>Насловна!C11</f>
        <v>048/426-772</v>
      </c>
      <c r="V13" s="448"/>
      <c r="W13" s="448"/>
      <c r="X13" s="99"/>
      <c r="Y13" s="452" t="s">
        <v>416</v>
      </c>
      <c r="Z13" s="452"/>
      <c r="AA13" s="452"/>
      <c r="AB13" s="452"/>
      <c r="AC13" s="452"/>
      <c r="AD13" s="452"/>
      <c r="AE13" s="452"/>
      <c r="AF13" s="452"/>
      <c r="AG13" s="452"/>
      <c r="AH13" s="37"/>
    </row>
    <row r="14" spans="3:34" ht="17.25" customHeight="1">
      <c r="C14" s="398" t="s">
        <v>6</v>
      </c>
      <c r="D14" s="398"/>
      <c r="E14" s="398"/>
      <c r="F14" s="398"/>
      <c r="G14" s="398"/>
      <c r="H14" s="398"/>
      <c r="I14" s="398"/>
      <c r="J14" s="450"/>
      <c r="K14" s="81" t="str">
        <f>Насловна!C13</f>
        <v>4</v>
      </c>
      <c r="L14" s="81" t="str">
        <f>Насловна!D13</f>
        <v>0</v>
      </c>
      <c r="M14" s="81" t="str">
        <f>Насловна!E13</f>
        <v>2</v>
      </c>
      <c r="N14" s="81" t="str">
        <f>Насловна!F13</f>
        <v>1</v>
      </c>
      <c r="O14" s="81" t="str">
        <f>Насловна!G13</f>
        <v>9</v>
      </c>
      <c r="P14" s="81" t="str">
        <f>Насловна!H13</f>
        <v>8</v>
      </c>
      <c r="Q14" s="81" t="str">
        <f>Насловна!I13</f>
        <v>3</v>
      </c>
      <c r="R14" s="81" t="str">
        <f>Насловна!J13</f>
        <v>1</v>
      </c>
      <c r="S14" s="81" t="str">
        <f>Насловна!K13</f>
        <v>1</v>
      </c>
      <c r="T14" s="81" t="str">
        <f>Насловна!L13</f>
        <v>1</v>
      </c>
      <c r="U14" s="81" t="str">
        <f>Насловна!M13</f>
        <v>7</v>
      </c>
      <c r="V14" s="81" t="str">
        <f>Насловна!N13</f>
        <v>7</v>
      </c>
      <c r="W14" s="81" t="str">
        <f>Насловна!O13</f>
        <v>9</v>
      </c>
      <c r="X14" s="99"/>
      <c r="Y14" s="99"/>
      <c r="Z14" s="394" t="s">
        <v>64</v>
      </c>
      <c r="AA14" s="394"/>
      <c r="AB14" s="453" t="str">
        <f>Насловна!U19</f>
        <v>31.12.</v>
      </c>
      <c r="AC14" s="453"/>
      <c r="AD14" s="140">
        <f>Насловна!V19</f>
        <v>2022</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8" t="s">
        <v>551</v>
      </c>
      <c r="D17" s="398"/>
      <c r="E17" s="398"/>
      <c r="F17" s="398"/>
      <c r="G17" s="398"/>
      <c r="H17" s="398"/>
      <c r="I17" s="398"/>
      <c r="J17" s="104"/>
      <c r="K17" s="399"/>
      <c r="L17" s="399"/>
      <c r="M17" s="399"/>
      <c r="N17" s="399"/>
      <c r="O17" s="399"/>
      <c r="P17" s="399"/>
      <c r="Q17" s="399"/>
      <c r="R17" s="399"/>
      <c r="S17" s="399"/>
      <c r="T17" s="399"/>
      <c r="U17" s="399"/>
      <c r="V17" s="399"/>
      <c r="W17" s="399"/>
      <c r="X17" s="99"/>
      <c r="Y17" s="154"/>
      <c r="Z17" s="465" t="str">
        <f>Насловна!C22</f>
        <v>207150325</v>
      </c>
      <c r="AA17" s="466"/>
      <c r="AB17" s="466"/>
      <c r="AC17" s="466"/>
      <c r="AD17" s="466"/>
      <c r="AE17" s="466"/>
      <c r="AF17" s="467"/>
      <c r="AG17" s="99"/>
      <c r="AH17" s="37"/>
    </row>
    <row r="18" spans="3:33" ht="18.75" customHeight="1">
      <c r="C18" s="451" t="s">
        <v>275</v>
      </c>
      <c r="D18" s="451"/>
      <c r="E18" s="451"/>
      <c r="F18" s="451"/>
      <c r="G18" s="451"/>
      <c r="H18" s="451"/>
      <c r="I18" s="451"/>
      <c r="J18" s="451"/>
      <c r="K18" s="449">
        <f>Насловна!C12</f>
        <v>0</v>
      </c>
      <c r="L18" s="449"/>
      <c r="M18" s="449"/>
      <c r="N18" s="449"/>
      <c r="O18" s="449"/>
      <c r="P18" s="449"/>
      <c r="Q18" s="449"/>
      <c r="R18" s="449"/>
      <c r="S18" s="449"/>
      <c r="T18" s="449"/>
      <c r="U18" s="449"/>
      <c r="V18" s="449"/>
      <c r="W18" s="449"/>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2" t="s">
        <v>10</v>
      </c>
      <c r="AE20" s="322"/>
      <c r="AF20" s="322"/>
      <c r="AG20" s="322"/>
    </row>
    <row r="21" ht="5.25" customHeight="1"/>
    <row r="22" spans="3:39" ht="15" customHeight="1">
      <c r="C22" s="404" t="s">
        <v>571</v>
      </c>
      <c r="D22" s="404"/>
      <c r="E22" s="405" t="s">
        <v>572</v>
      </c>
      <c r="F22" s="406"/>
      <c r="G22" s="407"/>
      <c r="H22" s="414" t="s">
        <v>13</v>
      </c>
      <c r="I22" s="415"/>
      <c r="J22" s="415"/>
      <c r="K22" s="415"/>
      <c r="L22" s="415"/>
      <c r="M22" s="415"/>
      <c r="N22" s="415"/>
      <c r="O22" s="415"/>
      <c r="P22" s="415"/>
      <c r="Q22" s="415"/>
      <c r="R22" s="415"/>
      <c r="S22" s="415"/>
      <c r="T22" s="419" t="s">
        <v>703</v>
      </c>
      <c r="U22" s="420"/>
      <c r="V22" s="433" t="s">
        <v>417</v>
      </c>
      <c r="W22" s="433"/>
      <c r="X22" s="433"/>
      <c r="Y22" s="433"/>
      <c r="Z22" s="433"/>
      <c r="AA22" s="433"/>
      <c r="AB22" s="433"/>
      <c r="AC22" s="433"/>
      <c r="AD22" s="433"/>
      <c r="AE22" s="433"/>
      <c r="AF22" s="433"/>
      <c r="AG22" s="434"/>
      <c r="AJ22" s="1"/>
      <c r="AK22" s="288"/>
      <c r="AL22" s="4"/>
      <c r="AM22" s="323"/>
    </row>
    <row r="23" spans="3:39" ht="15" customHeight="1">
      <c r="C23" s="404"/>
      <c r="D23" s="404"/>
      <c r="E23" s="408"/>
      <c r="F23" s="409"/>
      <c r="G23" s="410"/>
      <c r="H23" s="416"/>
      <c r="I23" s="381"/>
      <c r="J23" s="381"/>
      <c r="K23" s="381"/>
      <c r="L23" s="381"/>
      <c r="M23" s="381"/>
      <c r="N23" s="381"/>
      <c r="O23" s="381"/>
      <c r="P23" s="381"/>
      <c r="Q23" s="381"/>
      <c r="R23" s="381"/>
      <c r="S23" s="381"/>
      <c r="T23" s="421"/>
      <c r="U23" s="422"/>
      <c r="V23" s="405" t="s">
        <v>11</v>
      </c>
      <c r="W23" s="406"/>
      <c r="X23" s="407"/>
      <c r="Y23" s="431" t="s">
        <v>240</v>
      </c>
      <c r="Z23" s="431"/>
      <c r="AA23" s="431"/>
      <c r="AB23" s="431"/>
      <c r="AC23" s="431"/>
      <c r="AD23" s="431"/>
      <c r="AE23" s="431"/>
      <c r="AF23" s="431"/>
      <c r="AG23" s="432"/>
      <c r="AJ23" s="1"/>
      <c r="AK23" s="288"/>
      <c r="AL23" s="4"/>
      <c r="AM23" s="323"/>
    </row>
    <row r="24" spans="3:39" ht="27" customHeight="1">
      <c r="C24" s="404"/>
      <c r="D24" s="404"/>
      <c r="E24" s="411"/>
      <c r="F24" s="412"/>
      <c r="G24" s="413"/>
      <c r="H24" s="417"/>
      <c r="I24" s="418"/>
      <c r="J24" s="418"/>
      <c r="K24" s="418"/>
      <c r="L24" s="418"/>
      <c r="M24" s="418"/>
      <c r="N24" s="418"/>
      <c r="O24" s="418"/>
      <c r="P24" s="418"/>
      <c r="Q24" s="418"/>
      <c r="R24" s="418"/>
      <c r="S24" s="418"/>
      <c r="T24" s="423"/>
      <c r="U24" s="424"/>
      <c r="V24" s="411"/>
      <c r="W24" s="412"/>
      <c r="X24" s="413"/>
      <c r="Y24" s="428" t="s">
        <v>418</v>
      </c>
      <c r="Z24" s="428"/>
      <c r="AA24" s="429"/>
      <c r="AB24" s="430" t="s">
        <v>235</v>
      </c>
      <c r="AC24" s="428"/>
      <c r="AD24" s="429"/>
      <c r="AE24" s="428" t="s">
        <v>419</v>
      </c>
      <c r="AF24" s="428"/>
      <c r="AG24" s="429"/>
      <c r="AK24" s="288"/>
      <c r="AL24" s="11"/>
      <c r="AM24" s="323"/>
    </row>
    <row r="25" spans="3:39" ht="10.5" customHeight="1">
      <c r="C25" s="325">
        <v>1</v>
      </c>
      <c r="D25" s="325"/>
      <c r="E25" s="325">
        <v>2</v>
      </c>
      <c r="F25" s="325"/>
      <c r="G25" s="325"/>
      <c r="H25" s="295">
        <v>3</v>
      </c>
      <c r="I25" s="295"/>
      <c r="J25" s="295"/>
      <c r="K25" s="295"/>
      <c r="L25" s="295"/>
      <c r="M25" s="295"/>
      <c r="N25" s="295"/>
      <c r="O25" s="295"/>
      <c r="P25" s="295"/>
      <c r="Q25" s="295"/>
      <c r="R25" s="295"/>
      <c r="S25" s="295"/>
      <c r="T25" s="295">
        <v>4</v>
      </c>
      <c r="U25" s="295"/>
      <c r="V25" s="325" t="s">
        <v>330</v>
      </c>
      <c r="W25" s="325"/>
      <c r="X25" s="325"/>
      <c r="Y25" s="295">
        <v>6</v>
      </c>
      <c r="Z25" s="295"/>
      <c r="AA25" s="295"/>
      <c r="AB25" s="295">
        <v>7</v>
      </c>
      <c r="AC25" s="295"/>
      <c r="AD25" s="295"/>
      <c r="AE25" s="295">
        <v>8</v>
      </c>
      <c r="AF25" s="295"/>
      <c r="AG25" s="295"/>
      <c r="AJ25" s="3"/>
      <c r="AK25" s="145"/>
      <c r="AL25" s="11"/>
      <c r="AM25" s="145"/>
    </row>
    <row r="26" spans="3:34" ht="42" customHeight="1">
      <c r="C26" s="325"/>
      <c r="D26" s="325"/>
      <c r="E26" s="325"/>
      <c r="F26" s="325"/>
      <c r="G26" s="325"/>
      <c r="H26" s="366" t="s">
        <v>420</v>
      </c>
      <c r="I26" s="367"/>
      <c r="J26" s="367"/>
      <c r="K26" s="367"/>
      <c r="L26" s="367"/>
      <c r="M26" s="367"/>
      <c r="N26" s="367"/>
      <c r="O26" s="367"/>
      <c r="P26" s="367"/>
      <c r="Q26" s="367"/>
      <c r="R26" s="367"/>
      <c r="S26" s="368"/>
      <c r="T26" s="295">
        <v>111</v>
      </c>
      <c r="U26" s="295"/>
      <c r="V26" s="347">
        <f>V27+V28+V29+V42+V43</f>
        <v>0</v>
      </c>
      <c r="W26" s="347"/>
      <c r="X26" s="347"/>
      <c r="Y26" s="347">
        <f>Y27+Y28+Y29+Y42+Y43</f>
        <v>0</v>
      </c>
      <c r="Z26" s="347"/>
      <c r="AA26" s="347"/>
      <c r="AB26" s="347">
        <f>AB27+AB28+AB29+AB42+AB43</f>
        <v>0</v>
      </c>
      <c r="AC26" s="347"/>
      <c r="AD26" s="347"/>
      <c r="AE26" s="347">
        <f>AE27+AE28+AE29+AE42+AE43</f>
        <v>0</v>
      </c>
      <c r="AF26" s="347"/>
      <c r="AG26" s="347"/>
      <c r="AH26" s="19"/>
    </row>
    <row r="27" spans="3:34" ht="27" customHeight="1">
      <c r="C27" s="325" t="s">
        <v>14</v>
      </c>
      <c r="D27" s="325"/>
      <c r="E27" s="325" t="s">
        <v>704</v>
      </c>
      <c r="F27" s="325"/>
      <c r="G27" s="325"/>
      <c r="H27" s="378" t="s">
        <v>421</v>
      </c>
      <c r="I27" s="367"/>
      <c r="J27" s="367"/>
      <c r="K27" s="367"/>
      <c r="L27" s="367"/>
      <c r="M27" s="367"/>
      <c r="N27" s="367"/>
      <c r="O27" s="367"/>
      <c r="P27" s="367"/>
      <c r="Q27" s="367"/>
      <c r="R27" s="367"/>
      <c r="S27" s="368"/>
      <c r="T27" s="295">
        <v>112</v>
      </c>
      <c r="U27" s="295"/>
      <c r="V27" s="340"/>
      <c r="W27" s="340"/>
      <c r="X27" s="340"/>
      <c r="Y27" s="340"/>
      <c r="Z27" s="340"/>
      <c r="AA27" s="340"/>
      <c r="AB27" s="340"/>
      <c r="AC27" s="340"/>
      <c r="AD27" s="340"/>
      <c r="AE27" s="427">
        <f>Y27-AB27</f>
        <v>0</v>
      </c>
      <c r="AF27" s="427"/>
      <c r="AG27" s="427"/>
      <c r="AH27" s="19"/>
    </row>
    <row r="28" spans="3:34" ht="42" customHeight="1">
      <c r="C28" s="325" t="s">
        <v>15</v>
      </c>
      <c r="D28" s="325"/>
      <c r="E28" s="296" t="s">
        <v>422</v>
      </c>
      <c r="F28" s="441"/>
      <c r="G28" s="441"/>
      <c r="H28" s="366" t="s">
        <v>552</v>
      </c>
      <c r="I28" s="367"/>
      <c r="J28" s="367"/>
      <c r="K28" s="367"/>
      <c r="L28" s="367"/>
      <c r="M28" s="367"/>
      <c r="N28" s="367"/>
      <c r="O28" s="367"/>
      <c r="P28" s="367"/>
      <c r="Q28" s="367"/>
      <c r="R28" s="367"/>
      <c r="S28" s="368"/>
      <c r="T28" s="295">
        <v>113</v>
      </c>
      <c r="U28" s="295"/>
      <c r="V28" s="340"/>
      <c r="W28" s="340"/>
      <c r="X28" s="340"/>
      <c r="Y28" s="340"/>
      <c r="Z28" s="340"/>
      <c r="AA28" s="340"/>
      <c r="AB28" s="340"/>
      <c r="AC28" s="340"/>
      <c r="AD28" s="340"/>
      <c r="AE28" s="427">
        <f>Y28-AB28</f>
        <v>0</v>
      </c>
      <c r="AF28" s="427"/>
      <c r="AG28" s="427"/>
      <c r="AH28" s="19"/>
    </row>
    <row r="29" spans="3:34" ht="27" customHeight="1">
      <c r="C29" s="325"/>
      <c r="D29" s="325"/>
      <c r="E29" s="441"/>
      <c r="F29" s="441"/>
      <c r="G29" s="441"/>
      <c r="H29" s="454" t="s">
        <v>423</v>
      </c>
      <c r="I29" s="361"/>
      <c r="J29" s="361"/>
      <c r="K29" s="361"/>
      <c r="L29" s="361"/>
      <c r="M29" s="361"/>
      <c r="N29" s="361"/>
      <c r="O29" s="361"/>
      <c r="P29" s="361"/>
      <c r="Q29" s="361"/>
      <c r="R29" s="361"/>
      <c r="S29" s="362"/>
      <c r="T29" s="295">
        <v>114</v>
      </c>
      <c r="U29" s="295"/>
      <c r="V29" s="347">
        <f>V30+V31+V37+V38+V39+V40+V41</f>
        <v>0</v>
      </c>
      <c r="W29" s="347"/>
      <c r="X29" s="347"/>
      <c r="Y29" s="347">
        <f>Y30+Y31+Y37+Y38+Y39+Y40+Y41</f>
        <v>0</v>
      </c>
      <c r="Z29" s="347"/>
      <c r="AA29" s="347"/>
      <c r="AB29" s="347">
        <f>AB30+AB31+AB37+AB38+AB39+AB40+AB41</f>
        <v>0</v>
      </c>
      <c r="AC29" s="347"/>
      <c r="AD29" s="347"/>
      <c r="AE29" s="347">
        <f>AE30+AE31+AE37+AE38+AE39+AE40+AE41</f>
        <v>0</v>
      </c>
      <c r="AF29" s="347"/>
      <c r="AG29" s="347"/>
      <c r="AH29" s="19"/>
    </row>
    <row r="30" spans="3:34" ht="27" customHeight="1">
      <c r="C30" s="325" t="s">
        <v>16</v>
      </c>
      <c r="D30" s="325"/>
      <c r="E30" s="296" t="s">
        <v>424</v>
      </c>
      <c r="F30" s="441"/>
      <c r="G30" s="441"/>
      <c r="H30" s="397" t="s">
        <v>74</v>
      </c>
      <c r="I30" s="397"/>
      <c r="J30" s="397"/>
      <c r="K30" s="397"/>
      <c r="L30" s="397"/>
      <c r="M30" s="397"/>
      <c r="N30" s="397"/>
      <c r="O30" s="397"/>
      <c r="P30" s="397"/>
      <c r="Q30" s="397"/>
      <c r="R30" s="397"/>
      <c r="S30" s="397"/>
      <c r="T30" s="295">
        <v>115</v>
      </c>
      <c r="U30" s="295"/>
      <c r="V30" s="350"/>
      <c r="W30" s="351"/>
      <c r="X30" s="352"/>
      <c r="Y30" s="340"/>
      <c r="Z30" s="340"/>
      <c r="AA30" s="340"/>
      <c r="AB30" s="340"/>
      <c r="AC30" s="340"/>
      <c r="AD30" s="340"/>
      <c r="AE30" s="427"/>
      <c r="AF30" s="427"/>
      <c r="AG30" s="427"/>
      <c r="AH30" s="19"/>
    </row>
    <row r="31" spans="3:34" ht="27" customHeight="1">
      <c r="C31" s="325" t="s">
        <v>17</v>
      </c>
      <c r="D31" s="325"/>
      <c r="E31" s="296" t="s">
        <v>427</v>
      </c>
      <c r="F31" s="441"/>
      <c r="G31" s="441"/>
      <c r="H31" s="397" t="s">
        <v>425</v>
      </c>
      <c r="I31" s="397"/>
      <c r="J31" s="397"/>
      <c r="K31" s="397"/>
      <c r="L31" s="397"/>
      <c r="M31" s="397"/>
      <c r="N31" s="397"/>
      <c r="O31" s="397"/>
      <c r="P31" s="397"/>
      <c r="Q31" s="397"/>
      <c r="R31" s="397"/>
      <c r="S31" s="397"/>
      <c r="T31" s="295">
        <v>116</v>
      </c>
      <c r="U31" s="295"/>
      <c r="V31" s="340"/>
      <c r="W31" s="340"/>
      <c r="X31" s="340"/>
      <c r="Y31" s="340"/>
      <c r="Z31" s="340"/>
      <c r="AA31" s="340"/>
      <c r="AB31" s="340"/>
      <c r="AC31" s="340"/>
      <c r="AD31" s="340"/>
      <c r="AE31" s="427">
        <f>Y31-AB31</f>
        <v>0</v>
      </c>
      <c r="AF31" s="427"/>
      <c r="AG31" s="427"/>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4" t="s">
        <v>571</v>
      </c>
      <c r="D33" s="404"/>
      <c r="E33" s="405" t="s">
        <v>331</v>
      </c>
      <c r="F33" s="406"/>
      <c r="G33" s="407"/>
      <c r="H33" s="414" t="s">
        <v>13</v>
      </c>
      <c r="I33" s="415"/>
      <c r="J33" s="415"/>
      <c r="K33" s="415"/>
      <c r="L33" s="415"/>
      <c r="M33" s="415"/>
      <c r="N33" s="415"/>
      <c r="O33" s="415"/>
      <c r="P33" s="415"/>
      <c r="Q33" s="415"/>
      <c r="R33" s="415"/>
      <c r="S33" s="415"/>
      <c r="T33" s="419" t="s">
        <v>703</v>
      </c>
      <c r="U33" s="420"/>
      <c r="V33" s="433" t="s">
        <v>417</v>
      </c>
      <c r="W33" s="433"/>
      <c r="X33" s="433"/>
      <c r="Y33" s="433"/>
      <c r="Z33" s="433"/>
      <c r="AA33" s="433"/>
      <c r="AB33" s="433"/>
      <c r="AC33" s="433"/>
      <c r="AD33" s="433"/>
      <c r="AE33" s="433"/>
      <c r="AF33" s="433"/>
      <c r="AG33" s="434"/>
      <c r="AH33" s="19"/>
    </row>
    <row r="34" spans="3:34" ht="15" customHeight="1">
      <c r="C34" s="404"/>
      <c r="D34" s="404"/>
      <c r="E34" s="408"/>
      <c r="F34" s="409"/>
      <c r="G34" s="410"/>
      <c r="H34" s="416"/>
      <c r="I34" s="381"/>
      <c r="J34" s="381"/>
      <c r="K34" s="381"/>
      <c r="L34" s="381"/>
      <c r="M34" s="381"/>
      <c r="N34" s="381"/>
      <c r="O34" s="381"/>
      <c r="P34" s="381"/>
      <c r="Q34" s="381"/>
      <c r="R34" s="381"/>
      <c r="S34" s="381"/>
      <c r="T34" s="421"/>
      <c r="U34" s="422"/>
      <c r="V34" s="405" t="s">
        <v>239</v>
      </c>
      <c r="W34" s="406"/>
      <c r="X34" s="407"/>
      <c r="Y34" s="431" t="s">
        <v>240</v>
      </c>
      <c r="Z34" s="431"/>
      <c r="AA34" s="431"/>
      <c r="AB34" s="431"/>
      <c r="AC34" s="431"/>
      <c r="AD34" s="431"/>
      <c r="AE34" s="431"/>
      <c r="AF34" s="431"/>
      <c r="AG34" s="432"/>
      <c r="AH34" s="19"/>
    </row>
    <row r="35" spans="3:34" ht="27" customHeight="1">
      <c r="C35" s="404"/>
      <c r="D35" s="404"/>
      <c r="E35" s="411"/>
      <c r="F35" s="412"/>
      <c r="G35" s="413"/>
      <c r="H35" s="417"/>
      <c r="I35" s="418"/>
      <c r="J35" s="418"/>
      <c r="K35" s="418"/>
      <c r="L35" s="418"/>
      <c r="M35" s="418"/>
      <c r="N35" s="418"/>
      <c r="O35" s="418"/>
      <c r="P35" s="418"/>
      <c r="Q35" s="418"/>
      <c r="R35" s="418"/>
      <c r="S35" s="418"/>
      <c r="T35" s="423"/>
      <c r="U35" s="424"/>
      <c r="V35" s="411"/>
      <c r="W35" s="412"/>
      <c r="X35" s="413"/>
      <c r="Y35" s="428" t="s">
        <v>418</v>
      </c>
      <c r="Z35" s="428"/>
      <c r="AA35" s="429"/>
      <c r="AB35" s="430" t="s">
        <v>235</v>
      </c>
      <c r="AC35" s="428"/>
      <c r="AD35" s="429"/>
      <c r="AE35" s="428" t="s">
        <v>419</v>
      </c>
      <c r="AF35" s="428"/>
      <c r="AG35" s="429"/>
      <c r="AH35" s="19"/>
    </row>
    <row r="36" spans="3:34" ht="10.5" customHeight="1">
      <c r="C36" s="325">
        <v>1</v>
      </c>
      <c r="D36" s="325"/>
      <c r="E36" s="325">
        <v>2</v>
      </c>
      <c r="F36" s="325"/>
      <c r="G36" s="325"/>
      <c r="H36" s="295">
        <v>3</v>
      </c>
      <c r="I36" s="295"/>
      <c r="J36" s="295"/>
      <c r="K36" s="295"/>
      <c r="L36" s="295"/>
      <c r="M36" s="295"/>
      <c r="N36" s="295"/>
      <c r="O36" s="295"/>
      <c r="P36" s="295"/>
      <c r="Q36" s="295"/>
      <c r="R36" s="295"/>
      <c r="S36" s="295"/>
      <c r="T36" s="295">
        <v>4</v>
      </c>
      <c r="U36" s="295"/>
      <c r="V36" s="325" t="s">
        <v>330</v>
      </c>
      <c r="W36" s="325"/>
      <c r="X36" s="325"/>
      <c r="Y36" s="295">
        <v>6</v>
      </c>
      <c r="Z36" s="295"/>
      <c r="AA36" s="295"/>
      <c r="AB36" s="295">
        <v>7</v>
      </c>
      <c r="AC36" s="295"/>
      <c r="AD36" s="295"/>
      <c r="AE36" s="295">
        <v>8</v>
      </c>
      <c r="AF36" s="295"/>
      <c r="AG36" s="295"/>
      <c r="AH36" s="19"/>
    </row>
    <row r="37" spans="3:34" ht="24.75" customHeight="1">
      <c r="C37" s="325" t="s">
        <v>18</v>
      </c>
      <c r="D37" s="325"/>
      <c r="E37" s="325" t="s">
        <v>426</v>
      </c>
      <c r="F37" s="325"/>
      <c r="G37" s="325"/>
      <c r="H37" s="397" t="s">
        <v>236</v>
      </c>
      <c r="I37" s="397"/>
      <c r="J37" s="397"/>
      <c r="K37" s="397"/>
      <c r="L37" s="397"/>
      <c r="M37" s="397"/>
      <c r="N37" s="397"/>
      <c r="O37" s="397"/>
      <c r="P37" s="397"/>
      <c r="Q37" s="397"/>
      <c r="R37" s="397"/>
      <c r="S37" s="397"/>
      <c r="T37" s="295">
        <v>117</v>
      </c>
      <c r="U37" s="295"/>
      <c r="V37" s="340"/>
      <c r="W37" s="340"/>
      <c r="X37" s="340"/>
      <c r="Y37" s="340"/>
      <c r="Z37" s="340"/>
      <c r="AA37" s="340"/>
      <c r="AB37" s="340"/>
      <c r="AC37" s="340"/>
      <c r="AD37" s="340"/>
      <c r="AE37" s="427"/>
      <c r="AF37" s="427"/>
      <c r="AG37" s="427"/>
      <c r="AH37" s="19"/>
    </row>
    <row r="38" spans="3:34" ht="24.75" customHeight="1">
      <c r="C38" s="325" t="s">
        <v>19</v>
      </c>
      <c r="D38" s="325"/>
      <c r="E38" s="325" t="s">
        <v>428</v>
      </c>
      <c r="F38" s="325"/>
      <c r="G38" s="325"/>
      <c r="H38" s="397" t="s">
        <v>429</v>
      </c>
      <c r="I38" s="397"/>
      <c r="J38" s="397"/>
      <c r="K38" s="397"/>
      <c r="L38" s="397"/>
      <c r="M38" s="397"/>
      <c r="N38" s="397"/>
      <c r="O38" s="397"/>
      <c r="P38" s="397"/>
      <c r="Q38" s="397"/>
      <c r="R38" s="397"/>
      <c r="S38" s="397"/>
      <c r="T38" s="295">
        <v>118</v>
      </c>
      <c r="U38" s="295"/>
      <c r="V38" s="340"/>
      <c r="W38" s="340"/>
      <c r="X38" s="340"/>
      <c r="Y38" s="340"/>
      <c r="Z38" s="340"/>
      <c r="AA38" s="340"/>
      <c r="AB38" s="340"/>
      <c r="AC38" s="340"/>
      <c r="AD38" s="340"/>
      <c r="AE38" s="427">
        <f aca="true" t="shared" si="0" ref="AE37:AE43">Y38-AB38</f>
        <v>0</v>
      </c>
      <c r="AF38" s="427"/>
      <c r="AG38" s="427"/>
      <c r="AH38" s="19"/>
    </row>
    <row r="39" spans="3:34" ht="24.75" customHeight="1">
      <c r="C39" s="325" t="s">
        <v>20</v>
      </c>
      <c r="D39" s="325"/>
      <c r="E39" s="325" t="s">
        <v>430</v>
      </c>
      <c r="F39" s="325"/>
      <c r="G39" s="325"/>
      <c r="H39" s="397" t="s">
        <v>431</v>
      </c>
      <c r="I39" s="397"/>
      <c r="J39" s="397"/>
      <c r="K39" s="397"/>
      <c r="L39" s="397"/>
      <c r="M39" s="397"/>
      <c r="N39" s="397"/>
      <c r="O39" s="397"/>
      <c r="P39" s="397"/>
      <c r="Q39" s="397"/>
      <c r="R39" s="397"/>
      <c r="S39" s="397"/>
      <c r="T39" s="295">
        <v>119</v>
      </c>
      <c r="U39" s="295"/>
      <c r="V39" s="340"/>
      <c r="W39" s="340"/>
      <c r="X39" s="340"/>
      <c r="Y39" s="340"/>
      <c r="Z39" s="340"/>
      <c r="AA39" s="340"/>
      <c r="AB39" s="340"/>
      <c r="AC39" s="340"/>
      <c r="AD39" s="340"/>
      <c r="AE39" s="427">
        <f t="shared" si="0"/>
        <v>0</v>
      </c>
      <c r="AF39" s="427"/>
      <c r="AG39" s="427"/>
      <c r="AH39" s="19"/>
    </row>
    <row r="40" spans="3:34" ht="24.75" customHeight="1">
      <c r="C40" s="325" t="s">
        <v>21</v>
      </c>
      <c r="D40" s="325"/>
      <c r="E40" s="325" t="s">
        <v>432</v>
      </c>
      <c r="F40" s="325"/>
      <c r="G40" s="325"/>
      <c r="H40" s="397" t="s">
        <v>433</v>
      </c>
      <c r="I40" s="397"/>
      <c r="J40" s="397"/>
      <c r="K40" s="397"/>
      <c r="L40" s="397"/>
      <c r="M40" s="397"/>
      <c r="N40" s="397"/>
      <c r="O40" s="397"/>
      <c r="P40" s="397"/>
      <c r="Q40" s="397"/>
      <c r="R40" s="397"/>
      <c r="S40" s="397"/>
      <c r="T40" s="295">
        <v>120</v>
      </c>
      <c r="U40" s="295"/>
      <c r="V40" s="340"/>
      <c r="W40" s="340"/>
      <c r="X40" s="340"/>
      <c r="Y40" s="340"/>
      <c r="Z40" s="340"/>
      <c r="AA40" s="340"/>
      <c r="AB40" s="340"/>
      <c r="AC40" s="340"/>
      <c r="AD40" s="340"/>
      <c r="AE40" s="427">
        <f t="shared" si="0"/>
        <v>0</v>
      </c>
      <c r="AF40" s="427"/>
      <c r="AG40" s="427"/>
      <c r="AH40" s="19"/>
    </row>
    <row r="41" spans="3:34" ht="24.75" customHeight="1">
      <c r="C41" s="325" t="s">
        <v>22</v>
      </c>
      <c r="D41" s="325"/>
      <c r="E41" s="325" t="s">
        <v>434</v>
      </c>
      <c r="F41" s="325"/>
      <c r="G41" s="325"/>
      <c r="H41" s="397" t="s">
        <v>435</v>
      </c>
      <c r="I41" s="397"/>
      <c r="J41" s="397"/>
      <c r="K41" s="397"/>
      <c r="L41" s="397"/>
      <c r="M41" s="397"/>
      <c r="N41" s="397"/>
      <c r="O41" s="397"/>
      <c r="P41" s="397"/>
      <c r="Q41" s="397"/>
      <c r="R41" s="397"/>
      <c r="S41" s="397"/>
      <c r="T41" s="295">
        <v>121</v>
      </c>
      <c r="U41" s="295"/>
      <c r="V41" s="340"/>
      <c r="W41" s="340"/>
      <c r="X41" s="340"/>
      <c r="Y41" s="340"/>
      <c r="Z41" s="340"/>
      <c r="AA41" s="340"/>
      <c r="AB41" s="340"/>
      <c r="AC41" s="340"/>
      <c r="AD41" s="340"/>
      <c r="AE41" s="427">
        <f t="shared" si="0"/>
        <v>0</v>
      </c>
      <c r="AF41" s="427"/>
      <c r="AG41" s="427"/>
      <c r="AH41" s="19"/>
    </row>
    <row r="42" spans="3:34" ht="24.75" customHeight="1">
      <c r="C42" s="325" t="s">
        <v>23</v>
      </c>
      <c r="D42" s="325"/>
      <c r="E42" s="325" t="s">
        <v>101</v>
      </c>
      <c r="F42" s="325"/>
      <c r="G42" s="325"/>
      <c r="H42" s="397" t="s">
        <v>436</v>
      </c>
      <c r="I42" s="397"/>
      <c r="J42" s="397"/>
      <c r="K42" s="397"/>
      <c r="L42" s="397"/>
      <c r="M42" s="397"/>
      <c r="N42" s="397"/>
      <c r="O42" s="397"/>
      <c r="P42" s="397"/>
      <c r="Q42" s="397"/>
      <c r="R42" s="397"/>
      <c r="S42" s="397"/>
      <c r="T42" s="295">
        <v>122</v>
      </c>
      <c r="U42" s="295"/>
      <c r="V42" s="340"/>
      <c r="W42" s="340"/>
      <c r="X42" s="340"/>
      <c r="Y42" s="340"/>
      <c r="Z42" s="340"/>
      <c r="AA42" s="340"/>
      <c r="AB42" s="340"/>
      <c r="AC42" s="340"/>
      <c r="AD42" s="340"/>
      <c r="AE42" s="427">
        <f t="shared" si="0"/>
        <v>0</v>
      </c>
      <c r="AF42" s="427"/>
      <c r="AG42" s="427"/>
      <c r="AH42" s="19"/>
    </row>
    <row r="43" spans="3:34" ht="50.25" customHeight="1">
      <c r="C43" s="325" t="s">
        <v>24</v>
      </c>
      <c r="D43" s="325"/>
      <c r="E43" s="325" t="s">
        <v>259</v>
      </c>
      <c r="F43" s="325"/>
      <c r="G43" s="325"/>
      <c r="H43" s="403" t="s">
        <v>438</v>
      </c>
      <c r="I43" s="397"/>
      <c r="J43" s="397"/>
      <c r="K43" s="397"/>
      <c r="L43" s="397"/>
      <c r="M43" s="397"/>
      <c r="N43" s="397"/>
      <c r="O43" s="397"/>
      <c r="P43" s="397"/>
      <c r="Q43" s="397"/>
      <c r="R43" s="397"/>
      <c r="S43" s="397"/>
      <c r="T43" s="295">
        <v>123</v>
      </c>
      <c r="U43" s="295"/>
      <c r="V43" s="340"/>
      <c r="W43" s="340"/>
      <c r="X43" s="340"/>
      <c r="Y43" s="340"/>
      <c r="Z43" s="340"/>
      <c r="AA43" s="340"/>
      <c r="AB43" s="340"/>
      <c r="AC43" s="340"/>
      <c r="AD43" s="340"/>
      <c r="AE43" s="427">
        <f t="shared" si="0"/>
        <v>0</v>
      </c>
      <c r="AF43" s="427"/>
      <c r="AG43" s="427"/>
      <c r="AH43" s="19"/>
    </row>
    <row r="44" spans="3:34" ht="42.75" customHeight="1">
      <c r="C44" s="325"/>
      <c r="D44" s="325"/>
      <c r="E44" s="325"/>
      <c r="F44" s="325"/>
      <c r="G44" s="325"/>
      <c r="H44" s="403" t="s">
        <v>439</v>
      </c>
      <c r="I44" s="397"/>
      <c r="J44" s="397"/>
      <c r="K44" s="397"/>
      <c r="L44" s="397"/>
      <c r="M44" s="397"/>
      <c r="N44" s="397"/>
      <c r="O44" s="397"/>
      <c r="P44" s="397"/>
      <c r="Q44" s="397"/>
      <c r="R44" s="397"/>
      <c r="S44" s="397"/>
      <c r="T44" s="295">
        <v>124</v>
      </c>
      <c r="U44" s="295"/>
      <c r="V44" s="347">
        <f>V45+V59+V60+V65+V66+V67+V68+V69+V70+V71</f>
        <v>1860907</v>
      </c>
      <c r="W44" s="347"/>
      <c r="X44" s="347"/>
      <c r="Y44" s="347">
        <f>Y45+Y59+Y60+Y65+Y66+Y67+Y68+Y69+Y70+Y71</f>
        <v>3081388</v>
      </c>
      <c r="Z44" s="347"/>
      <c r="AA44" s="347"/>
      <c r="AB44" s="347">
        <f>AB45+AB59+AB60+AB65+AB66+AB67+AB68+AB69+AB70+AB71</f>
        <v>0</v>
      </c>
      <c r="AC44" s="347"/>
      <c r="AD44" s="347"/>
      <c r="AE44" s="347">
        <f>AE45+AE59+AE60+AE65+AE66+AE67+AE68+AE69+AE70+AE71</f>
        <v>3081388</v>
      </c>
      <c r="AF44" s="347"/>
      <c r="AG44" s="347"/>
      <c r="AH44" s="19"/>
    </row>
    <row r="45" spans="3:34" ht="23.25" customHeight="1">
      <c r="C45" s="325"/>
      <c r="D45" s="325"/>
      <c r="E45" s="325"/>
      <c r="F45" s="325"/>
      <c r="G45" s="325"/>
      <c r="H45" s="397" t="s">
        <v>440</v>
      </c>
      <c r="I45" s="397"/>
      <c r="J45" s="397"/>
      <c r="K45" s="397"/>
      <c r="L45" s="397"/>
      <c r="M45" s="397"/>
      <c r="N45" s="397"/>
      <c r="O45" s="397"/>
      <c r="P45" s="397"/>
      <c r="Q45" s="397"/>
      <c r="R45" s="397"/>
      <c r="S45" s="397"/>
      <c r="T45" s="295">
        <v>125</v>
      </c>
      <c r="U45" s="295"/>
      <c r="V45" s="347">
        <f>V46+V47+V48+V49+V50+V51+V52+V58</f>
        <v>1443947</v>
      </c>
      <c r="W45" s="347"/>
      <c r="X45" s="347"/>
      <c r="Y45" s="347">
        <f>Y46+Y47+Y48+Y49+Y50+Y51+Y52+Y58</f>
        <v>2484677</v>
      </c>
      <c r="Z45" s="347"/>
      <c r="AA45" s="347"/>
      <c r="AB45" s="347">
        <f>AB46+AB47+AB48+AB49+AB50+AB51+AB52+AB58</f>
        <v>0</v>
      </c>
      <c r="AC45" s="347"/>
      <c r="AD45" s="347"/>
      <c r="AE45" s="347">
        <f>AE46+AE47+AE48+AE49+AE50+AE51+AE52+AE58</f>
        <v>2484677</v>
      </c>
      <c r="AF45" s="347"/>
      <c r="AG45" s="347"/>
      <c r="AH45" s="19"/>
    </row>
    <row r="46" spans="3:34" ht="24" customHeight="1">
      <c r="C46" s="325" t="s">
        <v>25</v>
      </c>
      <c r="D46" s="325"/>
      <c r="E46" s="325" t="s">
        <v>204</v>
      </c>
      <c r="F46" s="325"/>
      <c r="G46" s="325"/>
      <c r="H46" s="397" t="s">
        <v>325</v>
      </c>
      <c r="I46" s="397"/>
      <c r="J46" s="397"/>
      <c r="K46" s="397"/>
      <c r="L46" s="397"/>
      <c r="M46" s="397"/>
      <c r="N46" s="397"/>
      <c r="O46" s="397"/>
      <c r="P46" s="397"/>
      <c r="Q46" s="397"/>
      <c r="R46" s="397"/>
      <c r="S46" s="397"/>
      <c r="T46" s="295">
        <v>126</v>
      </c>
      <c r="U46" s="295"/>
      <c r="V46" s="340">
        <v>1443947</v>
      </c>
      <c r="W46" s="340"/>
      <c r="X46" s="340"/>
      <c r="Y46" s="340">
        <v>2484677</v>
      </c>
      <c r="Z46" s="340"/>
      <c r="AA46" s="340"/>
      <c r="AB46" s="340"/>
      <c r="AC46" s="340"/>
      <c r="AD46" s="340"/>
      <c r="AE46" s="427">
        <f>Y46-AB46</f>
        <v>2484677</v>
      </c>
      <c r="AF46" s="427"/>
      <c r="AG46" s="427"/>
      <c r="AH46" s="19"/>
    </row>
    <row r="47" spans="3:34" ht="24.75" customHeight="1">
      <c r="C47" s="325" t="s">
        <v>26</v>
      </c>
      <c r="D47" s="325"/>
      <c r="E47" s="325" t="s">
        <v>205</v>
      </c>
      <c r="F47" s="325"/>
      <c r="G47" s="325"/>
      <c r="H47" s="397" t="s">
        <v>441</v>
      </c>
      <c r="I47" s="397"/>
      <c r="J47" s="397"/>
      <c r="K47" s="397"/>
      <c r="L47" s="397"/>
      <c r="M47" s="397"/>
      <c r="N47" s="397"/>
      <c r="O47" s="397"/>
      <c r="P47" s="397"/>
      <c r="Q47" s="397"/>
      <c r="R47" s="397"/>
      <c r="S47" s="397"/>
      <c r="T47" s="295">
        <v>127</v>
      </c>
      <c r="U47" s="295"/>
      <c r="V47" s="340"/>
      <c r="W47" s="340"/>
      <c r="X47" s="340"/>
      <c r="Y47" s="340"/>
      <c r="Z47" s="340"/>
      <c r="AA47" s="340"/>
      <c r="AB47" s="340"/>
      <c r="AC47" s="340"/>
      <c r="AD47" s="340"/>
      <c r="AE47" s="427">
        <f aca="true" t="shared" si="1" ref="AE47:AE52">Y47-AB47</f>
        <v>0</v>
      </c>
      <c r="AF47" s="427"/>
      <c r="AG47" s="427"/>
      <c r="AH47" s="19"/>
    </row>
    <row r="48" spans="3:34" ht="24.75" customHeight="1">
      <c r="C48" s="325" t="s">
        <v>27</v>
      </c>
      <c r="D48" s="325"/>
      <c r="E48" s="325" t="s">
        <v>206</v>
      </c>
      <c r="F48" s="325"/>
      <c r="G48" s="325"/>
      <c r="H48" s="397" t="s">
        <v>442</v>
      </c>
      <c r="I48" s="397"/>
      <c r="J48" s="397"/>
      <c r="K48" s="397"/>
      <c r="L48" s="397"/>
      <c r="M48" s="397"/>
      <c r="N48" s="397"/>
      <c r="O48" s="397"/>
      <c r="P48" s="397"/>
      <c r="Q48" s="397"/>
      <c r="R48" s="397"/>
      <c r="S48" s="397"/>
      <c r="T48" s="295">
        <v>128</v>
      </c>
      <c r="U48" s="295"/>
      <c r="V48" s="340"/>
      <c r="W48" s="340"/>
      <c r="X48" s="340"/>
      <c r="Y48" s="340"/>
      <c r="Z48" s="340"/>
      <c r="AA48" s="340"/>
      <c r="AB48" s="340"/>
      <c r="AC48" s="340"/>
      <c r="AD48" s="340"/>
      <c r="AE48" s="427">
        <f t="shared" si="1"/>
        <v>0</v>
      </c>
      <c r="AF48" s="427"/>
      <c r="AG48" s="427"/>
      <c r="AH48" s="19"/>
    </row>
    <row r="49" spans="3:34" ht="24.75" customHeight="1">
      <c r="C49" s="325" t="s">
        <v>28</v>
      </c>
      <c r="D49" s="325"/>
      <c r="E49" s="325" t="s">
        <v>207</v>
      </c>
      <c r="F49" s="325"/>
      <c r="G49" s="325"/>
      <c r="H49" s="397" t="s">
        <v>443</v>
      </c>
      <c r="I49" s="397"/>
      <c r="J49" s="397"/>
      <c r="K49" s="397"/>
      <c r="L49" s="397"/>
      <c r="M49" s="397"/>
      <c r="N49" s="397"/>
      <c r="O49" s="397"/>
      <c r="P49" s="397"/>
      <c r="Q49" s="397"/>
      <c r="R49" s="397"/>
      <c r="S49" s="397"/>
      <c r="T49" s="295">
        <v>129</v>
      </c>
      <c r="U49" s="295"/>
      <c r="V49" s="340"/>
      <c r="W49" s="340"/>
      <c r="X49" s="340"/>
      <c r="Y49" s="340"/>
      <c r="Z49" s="340"/>
      <c r="AA49" s="340"/>
      <c r="AB49" s="340"/>
      <c r="AC49" s="340"/>
      <c r="AD49" s="340"/>
      <c r="AE49" s="427">
        <f t="shared" si="1"/>
        <v>0</v>
      </c>
      <c r="AF49" s="427"/>
      <c r="AG49" s="427"/>
      <c r="AH49" s="19"/>
    </row>
    <row r="50" spans="3:34" ht="24.75" customHeight="1">
      <c r="C50" s="325" t="s">
        <v>29</v>
      </c>
      <c r="D50" s="325"/>
      <c r="E50" s="325" t="s">
        <v>208</v>
      </c>
      <c r="F50" s="325"/>
      <c r="G50" s="325"/>
      <c r="H50" s="397" t="s">
        <v>238</v>
      </c>
      <c r="I50" s="397"/>
      <c r="J50" s="397"/>
      <c r="K50" s="397"/>
      <c r="L50" s="397"/>
      <c r="M50" s="397"/>
      <c r="N50" s="397"/>
      <c r="O50" s="397"/>
      <c r="P50" s="397"/>
      <c r="Q50" s="397"/>
      <c r="R50" s="397"/>
      <c r="S50" s="397"/>
      <c r="T50" s="295">
        <v>130</v>
      </c>
      <c r="U50" s="295"/>
      <c r="V50" s="340"/>
      <c r="W50" s="340"/>
      <c r="X50" s="340"/>
      <c r="Y50" s="340"/>
      <c r="Z50" s="340"/>
      <c r="AA50" s="340"/>
      <c r="AB50" s="340"/>
      <c r="AC50" s="340"/>
      <c r="AD50" s="340"/>
      <c r="AE50" s="427">
        <f t="shared" si="1"/>
        <v>0</v>
      </c>
      <c r="AF50" s="427"/>
      <c r="AG50" s="427"/>
      <c r="AH50" s="19"/>
    </row>
    <row r="51" spans="3:34" ht="24.75" customHeight="1">
      <c r="C51" s="325" t="s">
        <v>30</v>
      </c>
      <c r="D51" s="325"/>
      <c r="E51" s="325" t="s">
        <v>209</v>
      </c>
      <c r="F51" s="325"/>
      <c r="G51" s="325"/>
      <c r="H51" s="397" t="s">
        <v>444</v>
      </c>
      <c r="I51" s="397"/>
      <c r="J51" s="397"/>
      <c r="K51" s="397"/>
      <c r="L51" s="397"/>
      <c r="M51" s="397"/>
      <c r="N51" s="397"/>
      <c r="O51" s="397"/>
      <c r="P51" s="397"/>
      <c r="Q51" s="397"/>
      <c r="R51" s="397"/>
      <c r="S51" s="397"/>
      <c r="T51" s="295">
        <v>131</v>
      </c>
      <c r="U51" s="295"/>
      <c r="V51" s="340"/>
      <c r="W51" s="340"/>
      <c r="X51" s="340"/>
      <c r="Y51" s="340"/>
      <c r="Z51" s="340"/>
      <c r="AA51" s="340"/>
      <c r="AB51" s="340"/>
      <c r="AC51" s="340"/>
      <c r="AD51" s="340"/>
      <c r="AE51" s="427">
        <f t="shared" si="1"/>
        <v>0</v>
      </c>
      <c r="AF51" s="427"/>
      <c r="AG51" s="427"/>
      <c r="AH51" s="19"/>
    </row>
    <row r="52" spans="3:34" ht="24.75" customHeight="1">
      <c r="C52" s="325" t="s">
        <v>31</v>
      </c>
      <c r="D52" s="325"/>
      <c r="E52" s="325" t="s">
        <v>210</v>
      </c>
      <c r="F52" s="325"/>
      <c r="G52" s="325"/>
      <c r="H52" s="397" t="s">
        <v>237</v>
      </c>
      <c r="I52" s="397"/>
      <c r="J52" s="397"/>
      <c r="K52" s="397"/>
      <c r="L52" s="397"/>
      <c r="M52" s="397"/>
      <c r="N52" s="397"/>
      <c r="O52" s="397"/>
      <c r="P52" s="397"/>
      <c r="Q52" s="397"/>
      <c r="R52" s="397"/>
      <c r="S52" s="397"/>
      <c r="T52" s="295">
        <v>132</v>
      </c>
      <c r="U52" s="295"/>
      <c r="V52" s="340"/>
      <c r="W52" s="340"/>
      <c r="X52" s="340"/>
      <c r="Y52" s="340"/>
      <c r="Z52" s="340"/>
      <c r="AA52" s="340"/>
      <c r="AB52" s="340"/>
      <c r="AC52" s="340"/>
      <c r="AD52" s="340"/>
      <c r="AE52" s="427">
        <f t="shared" si="1"/>
        <v>0</v>
      </c>
      <c r="AF52" s="427"/>
      <c r="AG52" s="427"/>
      <c r="AH52" s="19"/>
    </row>
    <row r="53" spans="3:54" s="5" customFormat="1" ht="2.25" customHeight="1">
      <c r="C53" s="425"/>
      <c r="D53" s="425"/>
      <c r="E53" s="425"/>
      <c r="F53" s="425"/>
      <c r="G53" s="425"/>
      <c r="H53" s="426"/>
      <c r="I53" s="426"/>
      <c r="J53" s="426"/>
      <c r="K53" s="426"/>
      <c r="L53" s="426"/>
      <c r="M53" s="426"/>
      <c r="N53" s="426"/>
      <c r="O53" s="426"/>
      <c r="P53" s="426"/>
      <c r="Q53" s="426"/>
      <c r="R53" s="426"/>
      <c r="S53" s="426"/>
      <c r="T53" s="381"/>
      <c r="U53" s="381"/>
      <c r="V53" s="435"/>
      <c r="W53" s="435"/>
      <c r="X53" s="435"/>
      <c r="Y53" s="435"/>
      <c r="Z53" s="435"/>
      <c r="AA53" s="435"/>
      <c r="AB53" s="435"/>
      <c r="AC53" s="435"/>
      <c r="AD53" s="435"/>
      <c r="AE53" s="435"/>
      <c r="AF53" s="435"/>
      <c r="AG53" s="435"/>
      <c r="AH53" s="20"/>
      <c r="AN53" s="43"/>
      <c r="AO53" s="43"/>
      <c r="AP53" s="43"/>
      <c r="AQ53" s="43"/>
      <c r="AR53" s="27"/>
      <c r="AS53" s="27"/>
      <c r="AT53" s="27"/>
      <c r="AU53" s="27"/>
      <c r="AV53" s="27"/>
      <c r="AW53" s="27"/>
      <c r="AX53" s="27"/>
      <c r="AY53" s="27"/>
      <c r="AZ53" s="44"/>
      <c r="BA53" s="44"/>
      <c r="BB53" s="44"/>
    </row>
    <row r="54" spans="3:34" ht="15" customHeight="1">
      <c r="C54" s="404" t="s">
        <v>573</v>
      </c>
      <c r="D54" s="404"/>
      <c r="E54" s="405" t="s">
        <v>331</v>
      </c>
      <c r="F54" s="406"/>
      <c r="G54" s="407"/>
      <c r="H54" s="414" t="s">
        <v>13</v>
      </c>
      <c r="I54" s="415"/>
      <c r="J54" s="415"/>
      <c r="K54" s="415"/>
      <c r="L54" s="415"/>
      <c r="M54" s="415"/>
      <c r="N54" s="415"/>
      <c r="O54" s="415"/>
      <c r="P54" s="415"/>
      <c r="Q54" s="415"/>
      <c r="R54" s="415"/>
      <c r="S54" s="415"/>
      <c r="T54" s="419" t="s">
        <v>703</v>
      </c>
      <c r="U54" s="420"/>
      <c r="V54" s="400" t="s">
        <v>417</v>
      </c>
      <c r="W54" s="401"/>
      <c r="X54" s="401"/>
      <c r="Y54" s="401"/>
      <c r="Z54" s="401"/>
      <c r="AA54" s="401"/>
      <c r="AB54" s="401"/>
      <c r="AC54" s="401"/>
      <c r="AD54" s="401"/>
      <c r="AE54" s="401"/>
      <c r="AF54" s="401"/>
      <c r="AG54" s="402"/>
      <c r="AH54" s="19"/>
    </row>
    <row r="55" spans="3:34" ht="15" customHeight="1">
      <c r="C55" s="404"/>
      <c r="D55" s="404"/>
      <c r="E55" s="408"/>
      <c r="F55" s="409"/>
      <c r="G55" s="410"/>
      <c r="H55" s="416"/>
      <c r="I55" s="381"/>
      <c r="J55" s="381"/>
      <c r="K55" s="381"/>
      <c r="L55" s="381"/>
      <c r="M55" s="381"/>
      <c r="N55" s="381"/>
      <c r="O55" s="381"/>
      <c r="P55" s="381"/>
      <c r="Q55" s="381"/>
      <c r="R55" s="381"/>
      <c r="S55" s="381"/>
      <c r="T55" s="421"/>
      <c r="U55" s="422"/>
      <c r="V55" s="405" t="s">
        <v>239</v>
      </c>
      <c r="W55" s="406"/>
      <c r="X55" s="407"/>
      <c r="Y55" s="431" t="s">
        <v>240</v>
      </c>
      <c r="Z55" s="431"/>
      <c r="AA55" s="431"/>
      <c r="AB55" s="431"/>
      <c r="AC55" s="431"/>
      <c r="AD55" s="431"/>
      <c r="AE55" s="431"/>
      <c r="AF55" s="431"/>
      <c r="AG55" s="432"/>
      <c r="AH55" s="19"/>
    </row>
    <row r="56" spans="3:34" ht="27" customHeight="1">
      <c r="C56" s="404"/>
      <c r="D56" s="404"/>
      <c r="E56" s="411"/>
      <c r="F56" s="412"/>
      <c r="G56" s="413"/>
      <c r="H56" s="417"/>
      <c r="I56" s="418"/>
      <c r="J56" s="418"/>
      <c r="K56" s="418"/>
      <c r="L56" s="418"/>
      <c r="M56" s="418"/>
      <c r="N56" s="418"/>
      <c r="O56" s="418"/>
      <c r="P56" s="418"/>
      <c r="Q56" s="418"/>
      <c r="R56" s="418"/>
      <c r="S56" s="418"/>
      <c r="T56" s="423"/>
      <c r="U56" s="424"/>
      <c r="V56" s="411"/>
      <c r="W56" s="412"/>
      <c r="X56" s="413"/>
      <c r="Y56" s="428" t="s">
        <v>418</v>
      </c>
      <c r="Z56" s="428"/>
      <c r="AA56" s="429"/>
      <c r="AB56" s="430" t="s">
        <v>235</v>
      </c>
      <c r="AC56" s="428"/>
      <c r="AD56" s="429"/>
      <c r="AE56" s="428" t="s">
        <v>419</v>
      </c>
      <c r="AF56" s="428"/>
      <c r="AG56" s="429"/>
      <c r="AH56" s="19"/>
    </row>
    <row r="57" spans="3:34" ht="10.5" customHeight="1">
      <c r="C57" s="325">
        <v>1</v>
      </c>
      <c r="D57" s="325"/>
      <c r="E57" s="325">
        <v>2</v>
      </c>
      <c r="F57" s="325"/>
      <c r="G57" s="325"/>
      <c r="H57" s="295">
        <v>3</v>
      </c>
      <c r="I57" s="295"/>
      <c r="J57" s="295"/>
      <c r="K57" s="295"/>
      <c r="L57" s="295"/>
      <c r="M57" s="295"/>
      <c r="N57" s="295"/>
      <c r="O57" s="295"/>
      <c r="P57" s="295"/>
      <c r="Q57" s="295"/>
      <c r="R57" s="295"/>
      <c r="S57" s="295"/>
      <c r="T57" s="295">
        <v>4</v>
      </c>
      <c r="U57" s="295"/>
      <c r="V57" s="325" t="s">
        <v>330</v>
      </c>
      <c r="W57" s="325"/>
      <c r="X57" s="325"/>
      <c r="Y57" s="295">
        <v>6</v>
      </c>
      <c r="Z57" s="295"/>
      <c r="AA57" s="295"/>
      <c r="AB57" s="295">
        <v>7</v>
      </c>
      <c r="AC57" s="295"/>
      <c r="AD57" s="295"/>
      <c r="AE57" s="295">
        <v>8</v>
      </c>
      <c r="AF57" s="295"/>
      <c r="AG57" s="295"/>
      <c r="AH57" s="19"/>
    </row>
    <row r="58" spans="3:34" ht="25.5" customHeight="1">
      <c r="C58" s="325" t="s">
        <v>32</v>
      </c>
      <c r="D58" s="325"/>
      <c r="E58" s="325" t="s">
        <v>211</v>
      </c>
      <c r="F58" s="325"/>
      <c r="G58" s="325"/>
      <c r="H58" s="397" t="s">
        <v>445</v>
      </c>
      <c r="I58" s="397"/>
      <c r="J58" s="397"/>
      <c r="K58" s="397"/>
      <c r="L58" s="397"/>
      <c r="M58" s="397"/>
      <c r="N58" s="397"/>
      <c r="O58" s="397"/>
      <c r="P58" s="397"/>
      <c r="Q58" s="397"/>
      <c r="R58" s="397"/>
      <c r="S58" s="397"/>
      <c r="T58" s="295">
        <v>133</v>
      </c>
      <c r="U58" s="295"/>
      <c r="V58" s="340"/>
      <c r="W58" s="340"/>
      <c r="X58" s="340"/>
      <c r="Y58" s="340"/>
      <c r="Z58" s="340"/>
      <c r="AA58" s="340"/>
      <c r="AB58" s="340"/>
      <c r="AC58" s="340"/>
      <c r="AD58" s="340"/>
      <c r="AE58" s="427">
        <f>Y58-AB58</f>
        <v>0</v>
      </c>
      <c r="AF58" s="427"/>
      <c r="AG58" s="427"/>
      <c r="AH58" s="19"/>
    </row>
    <row r="59" spans="3:34" ht="25.5" customHeight="1">
      <c r="C59" s="325" t="s">
        <v>33</v>
      </c>
      <c r="D59" s="325"/>
      <c r="E59" s="325" t="s">
        <v>437</v>
      </c>
      <c r="F59" s="325"/>
      <c r="G59" s="325"/>
      <c r="H59" s="397" t="s">
        <v>446</v>
      </c>
      <c r="I59" s="397"/>
      <c r="J59" s="397"/>
      <c r="K59" s="397"/>
      <c r="L59" s="397"/>
      <c r="M59" s="397"/>
      <c r="N59" s="397"/>
      <c r="O59" s="397"/>
      <c r="P59" s="397"/>
      <c r="Q59" s="397"/>
      <c r="R59" s="397"/>
      <c r="S59" s="397"/>
      <c r="T59" s="295">
        <v>134</v>
      </c>
      <c r="U59" s="295"/>
      <c r="V59" s="340"/>
      <c r="W59" s="340"/>
      <c r="X59" s="340"/>
      <c r="Y59" s="340"/>
      <c r="Z59" s="340"/>
      <c r="AA59" s="340"/>
      <c r="AB59" s="340"/>
      <c r="AC59" s="340"/>
      <c r="AD59" s="340"/>
      <c r="AE59" s="427">
        <f>Y59-AB59</f>
        <v>0</v>
      </c>
      <c r="AF59" s="427"/>
      <c r="AG59" s="427"/>
      <c r="AH59" s="19"/>
    </row>
    <row r="60" spans="3:34" ht="25.5" customHeight="1">
      <c r="C60" s="325"/>
      <c r="D60" s="325"/>
      <c r="E60" s="325"/>
      <c r="F60" s="325"/>
      <c r="G60" s="325"/>
      <c r="H60" s="397" t="s">
        <v>447</v>
      </c>
      <c r="I60" s="397"/>
      <c r="J60" s="397"/>
      <c r="K60" s="397"/>
      <c r="L60" s="397"/>
      <c r="M60" s="397"/>
      <c r="N60" s="397"/>
      <c r="O60" s="397"/>
      <c r="P60" s="397"/>
      <c r="Q60" s="397"/>
      <c r="R60" s="397"/>
      <c r="S60" s="397"/>
      <c r="T60" s="295">
        <v>135</v>
      </c>
      <c r="U60" s="295"/>
      <c r="V60" s="347">
        <f>V61+V62+V63+V64</f>
        <v>334383</v>
      </c>
      <c r="W60" s="347"/>
      <c r="X60" s="347"/>
      <c r="Y60" s="347">
        <f>Y61+Y62+Y63+Y64</f>
        <v>385061</v>
      </c>
      <c r="Z60" s="347"/>
      <c r="AA60" s="347"/>
      <c r="AB60" s="347">
        <f>AB61+AB62+AB63+AB64</f>
        <v>0</v>
      </c>
      <c r="AC60" s="347"/>
      <c r="AD60" s="347"/>
      <c r="AE60" s="347">
        <f>AE61+AE62+AE63+AE64</f>
        <v>385061</v>
      </c>
      <c r="AF60" s="347"/>
      <c r="AG60" s="347"/>
      <c r="AH60" s="19"/>
    </row>
    <row r="61" spans="3:34" ht="25.5" customHeight="1">
      <c r="C61" s="325" t="s">
        <v>34</v>
      </c>
      <c r="D61" s="325"/>
      <c r="E61" s="325" t="s">
        <v>448</v>
      </c>
      <c r="F61" s="325"/>
      <c r="G61" s="325"/>
      <c r="H61" s="397" t="s">
        <v>452</v>
      </c>
      <c r="I61" s="397"/>
      <c r="J61" s="397"/>
      <c r="K61" s="397"/>
      <c r="L61" s="397"/>
      <c r="M61" s="397"/>
      <c r="N61" s="397"/>
      <c r="O61" s="397"/>
      <c r="P61" s="397"/>
      <c r="Q61" s="397"/>
      <c r="R61" s="397"/>
      <c r="S61" s="397"/>
      <c r="T61" s="295">
        <v>136</v>
      </c>
      <c r="U61" s="295"/>
      <c r="V61" s="340">
        <v>234900</v>
      </c>
      <c r="W61" s="340"/>
      <c r="X61" s="340"/>
      <c r="Y61" s="340">
        <v>290900</v>
      </c>
      <c r="Z61" s="340"/>
      <c r="AA61" s="340"/>
      <c r="AB61" s="340"/>
      <c r="AC61" s="340"/>
      <c r="AD61" s="340"/>
      <c r="AE61" s="427">
        <f>Y61-AB61</f>
        <v>290900</v>
      </c>
      <c r="AF61" s="427"/>
      <c r="AG61" s="427"/>
      <c r="AH61" s="19"/>
    </row>
    <row r="62" spans="3:34" ht="25.5" customHeight="1">
      <c r="C62" s="325" t="s">
        <v>35</v>
      </c>
      <c r="D62" s="325"/>
      <c r="E62" s="325" t="s">
        <v>449</v>
      </c>
      <c r="F62" s="325"/>
      <c r="G62" s="325"/>
      <c r="H62" s="397" t="s">
        <v>453</v>
      </c>
      <c r="I62" s="397"/>
      <c r="J62" s="397"/>
      <c r="K62" s="397"/>
      <c r="L62" s="397"/>
      <c r="M62" s="397"/>
      <c r="N62" s="397"/>
      <c r="O62" s="397"/>
      <c r="P62" s="397"/>
      <c r="Q62" s="397"/>
      <c r="R62" s="397"/>
      <c r="S62" s="397"/>
      <c r="T62" s="295">
        <v>137</v>
      </c>
      <c r="U62" s="295"/>
      <c r="V62" s="340"/>
      <c r="W62" s="340"/>
      <c r="X62" s="340"/>
      <c r="Y62" s="340"/>
      <c r="Z62" s="340"/>
      <c r="AA62" s="340"/>
      <c r="AB62" s="340"/>
      <c r="AC62" s="340"/>
      <c r="AD62" s="340"/>
      <c r="AE62" s="427">
        <f aca="true" t="shared" si="2" ref="AE62:AE70">Y62-AB62</f>
        <v>0</v>
      </c>
      <c r="AF62" s="427"/>
      <c r="AG62" s="427"/>
      <c r="AH62" s="19"/>
    </row>
    <row r="63" spans="3:34" ht="25.5" customHeight="1">
      <c r="C63" s="325" t="s">
        <v>36</v>
      </c>
      <c r="D63" s="325"/>
      <c r="E63" s="325" t="s">
        <v>450</v>
      </c>
      <c r="F63" s="325"/>
      <c r="G63" s="325"/>
      <c r="H63" s="397" t="s">
        <v>454</v>
      </c>
      <c r="I63" s="397"/>
      <c r="J63" s="397"/>
      <c r="K63" s="397"/>
      <c r="L63" s="397"/>
      <c r="M63" s="397"/>
      <c r="N63" s="397"/>
      <c r="O63" s="397"/>
      <c r="P63" s="397"/>
      <c r="Q63" s="397"/>
      <c r="R63" s="397"/>
      <c r="S63" s="397"/>
      <c r="T63" s="295">
        <v>138</v>
      </c>
      <c r="U63" s="295"/>
      <c r="V63" s="340">
        <v>99483</v>
      </c>
      <c r="W63" s="340"/>
      <c r="X63" s="340"/>
      <c r="Y63" s="340">
        <v>94161</v>
      </c>
      <c r="Z63" s="340"/>
      <c r="AA63" s="340"/>
      <c r="AB63" s="340"/>
      <c r="AC63" s="340"/>
      <c r="AD63" s="340"/>
      <c r="AE63" s="427">
        <f>Y63-AB63</f>
        <v>94161</v>
      </c>
      <c r="AF63" s="427"/>
      <c r="AG63" s="427"/>
      <c r="AH63" s="19"/>
    </row>
    <row r="64" spans="3:34" ht="25.5" customHeight="1">
      <c r="C64" s="325" t="s">
        <v>37</v>
      </c>
      <c r="D64" s="325"/>
      <c r="E64" s="325" t="s">
        <v>451</v>
      </c>
      <c r="F64" s="325"/>
      <c r="G64" s="325"/>
      <c r="H64" s="397" t="s">
        <v>241</v>
      </c>
      <c r="I64" s="397"/>
      <c r="J64" s="397"/>
      <c r="K64" s="397"/>
      <c r="L64" s="397"/>
      <c r="M64" s="397"/>
      <c r="N64" s="397"/>
      <c r="O64" s="397"/>
      <c r="P64" s="397"/>
      <c r="Q64" s="397"/>
      <c r="R64" s="397"/>
      <c r="S64" s="397"/>
      <c r="T64" s="295">
        <v>139</v>
      </c>
      <c r="U64" s="295"/>
      <c r="V64" s="340"/>
      <c r="W64" s="340"/>
      <c r="X64" s="340"/>
      <c r="Y64" s="340"/>
      <c r="Z64" s="340"/>
      <c r="AA64" s="340"/>
      <c r="AB64" s="340"/>
      <c r="AC64" s="340"/>
      <c r="AD64" s="340"/>
      <c r="AE64" s="427"/>
      <c r="AF64" s="427"/>
      <c r="AG64" s="427"/>
      <c r="AH64" s="19"/>
    </row>
    <row r="65" spans="3:34" ht="39" customHeight="1">
      <c r="C65" s="325" t="s">
        <v>38</v>
      </c>
      <c r="D65" s="325"/>
      <c r="E65" s="325" t="s">
        <v>455</v>
      </c>
      <c r="F65" s="325"/>
      <c r="G65" s="325"/>
      <c r="H65" s="403" t="s">
        <v>705</v>
      </c>
      <c r="I65" s="397"/>
      <c r="J65" s="397"/>
      <c r="K65" s="397"/>
      <c r="L65" s="397"/>
      <c r="M65" s="397"/>
      <c r="N65" s="397"/>
      <c r="O65" s="397"/>
      <c r="P65" s="397"/>
      <c r="Q65" s="397"/>
      <c r="R65" s="397"/>
      <c r="S65" s="397"/>
      <c r="T65" s="295">
        <v>140</v>
      </c>
      <c r="U65" s="295"/>
      <c r="V65" s="340"/>
      <c r="W65" s="340"/>
      <c r="X65" s="340"/>
      <c r="Y65" s="340"/>
      <c r="Z65" s="340"/>
      <c r="AA65" s="340"/>
      <c r="AB65" s="340"/>
      <c r="AC65" s="340"/>
      <c r="AD65" s="340"/>
      <c r="AE65" s="427">
        <f>Y65-AB65</f>
        <v>0</v>
      </c>
      <c r="AF65" s="427"/>
      <c r="AG65" s="427"/>
      <c r="AH65" s="19"/>
    </row>
    <row r="66" spans="3:34" ht="25.5" customHeight="1">
      <c r="C66" s="325" t="s">
        <v>79</v>
      </c>
      <c r="D66" s="325"/>
      <c r="E66" s="325" t="s">
        <v>456</v>
      </c>
      <c r="F66" s="325"/>
      <c r="G66" s="325"/>
      <c r="H66" s="397" t="s">
        <v>463</v>
      </c>
      <c r="I66" s="397"/>
      <c r="J66" s="397"/>
      <c r="K66" s="397"/>
      <c r="L66" s="397"/>
      <c r="M66" s="397"/>
      <c r="N66" s="397"/>
      <c r="O66" s="397"/>
      <c r="P66" s="397"/>
      <c r="Q66" s="397"/>
      <c r="R66" s="397"/>
      <c r="S66" s="397"/>
      <c r="T66" s="295">
        <v>141</v>
      </c>
      <c r="U66" s="295"/>
      <c r="V66" s="340"/>
      <c r="W66" s="340"/>
      <c r="X66" s="340"/>
      <c r="Y66" s="340"/>
      <c r="Z66" s="340"/>
      <c r="AA66" s="340"/>
      <c r="AB66" s="340"/>
      <c r="AC66" s="340"/>
      <c r="AD66" s="340"/>
      <c r="AE66" s="427">
        <f t="shared" si="2"/>
        <v>0</v>
      </c>
      <c r="AF66" s="427"/>
      <c r="AG66" s="427"/>
      <c r="AH66" s="19"/>
    </row>
    <row r="67" spans="3:34" ht="22.5" customHeight="1">
      <c r="C67" s="325" t="s">
        <v>39</v>
      </c>
      <c r="D67" s="325"/>
      <c r="E67" s="325" t="s">
        <v>457</v>
      </c>
      <c r="F67" s="325"/>
      <c r="G67" s="325"/>
      <c r="H67" s="397" t="s">
        <v>464</v>
      </c>
      <c r="I67" s="397"/>
      <c r="J67" s="397"/>
      <c r="K67" s="397"/>
      <c r="L67" s="397"/>
      <c r="M67" s="397"/>
      <c r="N67" s="397"/>
      <c r="O67" s="397"/>
      <c r="P67" s="397"/>
      <c r="Q67" s="397"/>
      <c r="R67" s="397"/>
      <c r="S67" s="397"/>
      <c r="T67" s="295">
        <v>142</v>
      </c>
      <c r="U67" s="295"/>
      <c r="V67" s="340"/>
      <c r="W67" s="340"/>
      <c r="X67" s="340"/>
      <c r="Y67" s="340"/>
      <c r="Z67" s="340"/>
      <c r="AA67" s="340"/>
      <c r="AB67" s="340"/>
      <c r="AC67" s="340"/>
      <c r="AD67" s="340"/>
      <c r="AE67" s="427">
        <f t="shared" si="2"/>
        <v>0</v>
      </c>
      <c r="AF67" s="427"/>
      <c r="AG67" s="427"/>
      <c r="AH67" s="19"/>
    </row>
    <row r="68" spans="3:34" ht="22.5" customHeight="1">
      <c r="C68" s="325" t="s">
        <v>40</v>
      </c>
      <c r="D68" s="325"/>
      <c r="E68" s="325" t="s">
        <v>458</v>
      </c>
      <c r="F68" s="325"/>
      <c r="G68" s="325"/>
      <c r="H68" s="397" t="s">
        <v>706</v>
      </c>
      <c r="I68" s="397"/>
      <c r="J68" s="397"/>
      <c r="K68" s="397"/>
      <c r="L68" s="397"/>
      <c r="M68" s="397"/>
      <c r="N68" s="397"/>
      <c r="O68" s="397"/>
      <c r="P68" s="397"/>
      <c r="Q68" s="397"/>
      <c r="R68" s="397"/>
      <c r="S68" s="397"/>
      <c r="T68" s="295">
        <v>143</v>
      </c>
      <c r="U68" s="295"/>
      <c r="V68" s="340"/>
      <c r="W68" s="340"/>
      <c r="X68" s="340"/>
      <c r="Y68" s="340"/>
      <c r="Z68" s="340"/>
      <c r="AA68" s="340"/>
      <c r="AB68" s="340"/>
      <c r="AC68" s="340"/>
      <c r="AD68" s="340"/>
      <c r="AE68" s="427">
        <f t="shared" si="2"/>
        <v>0</v>
      </c>
      <c r="AF68" s="427"/>
      <c r="AG68" s="427"/>
      <c r="AH68" s="19"/>
    </row>
    <row r="69" spans="3:34" ht="39" customHeight="1">
      <c r="C69" s="325" t="s">
        <v>41</v>
      </c>
      <c r="D69" s="325"/>
      <c r="E69" s="325" t="s">
        <v>459</v>
      </c>
      <c r="F69" s="325"/>
      <c r="G69" s="325"/>
      <c r="H69" s="403" t="s">
        <v>467</v>
      </c>
      <c r="I69" s="397"/>
      <c r="J69" s="397"/>
      <c r="K69" s="397"/>
      <c r="L69" s="397"/>
      <c r="M69" s="397"/>
      <c r="N69" s="397"/>
      <c r="O69" s="397"/>
      <c r="P69" s="397"/>
      <c r="Q69" s="397"/>
      <c r="R69" s="397"/>
      <c r="S69" s="397"/>
      <c r="T69" s="295">
        <v>144</v>
      </c>
      <c r="U69" s="295"/>
      <c r="V69" s="340"/>
      <c r="W69" s="340"/>
      <c r="X69" s="340"/>
      <c r="Y69" s="340"/>
      <c r="Z69" s="340"/>
      <c r="AA69" s="340"/>
      <c r="AB69" s="340"/>
      <c r="AC69" s="340"/>
      <c r="AD69" s="340"/>
      <c r="AE69" s="427">
        <f t="shared" si="2"/>
        <v>0</v>
      </c>
      <c r="AF69" s="427"/>
      <c r="AG69" s="427"/>
      <c r="AH69" s="19"/>
    </row>
    <row r="70" spans="3:34" ht="22.5" customHeight="1">
      <c r="C70" s="325" t="s">
        <v>42</v>
      </c>
      <c r="D70" s="325"/>
      <c r="E70" s="325" t="s">
        <v>460</v>
      </c>
      <c r="F70" s="325"/>
      <c r="G70" s="325"/>
      <c r="H70" s="397" t="s">
        <v>465</v>
      </c>
      <c r="I70" s="397"/>
      <c r="J70" s="397"/>
      <c r="K70" s="397"/>
      <c r="L70" s="397"/>
      <c r="M70" s="397"/>
      <c r="N70" s="397"/>
      <c r="O70" s="397"/>
      <c r="P70" s="397"/>
      <c r="Q70" s="397"/>
      <c r="R70" s="397"/>
      <c r="S70" s="397"/>
      <c r="T70" s="295">
        <v>145</v>
      </c>
      <c r="U70" s="295"/>
      <c r="V70" s="340">
        <v>2500</v>
      </c>
      <c r="W70" s="340"/>
      <c r="X70" s="340"/>
      <c r="Y70" s="340">
        <v>2500</v>
      </c>
      <c r="Z70" s="340"/>
      <c r="AA70" s="340"/>
      <c r="AB70" s="340"/>
      <c r="AC70" s="340"/>
      <c r="AD70" s="340"/>
      <c r="AE70" s="427">
        <f t="shared" si="2"/>
        <v>2500</v>
      </c>
      <c r="AF70" s="427"/>
      <c r="AG70" s="427"/>
      <c r="AH70" s="19"/>
    </row>
    <row r="71" spans="3:34" ht="25.5" customHeight="1">
      <c r="C71" s="325" t="s">
        <v>7</v>
      </c>
      <c r="D71" s="325"/>
      <c r="E71" s="325" t="s">
        <v>461</v>
      </c>
      <c r="F71" s="325"/>
      <c r="G71" s="325"/>
      <c r="H71" s="397" t="s">
        <v>466</v>
      </c>
      <c r="I71" s="397"/>
      <c r="J71" s="397"/>
      <c r="K71" s="397"/>
      <c r="L71" s="397"/>
      <c r="M71" s="397"/>
      <c r="N71" s="397"/>
      <c r="O71" s="397"/>
      <c r="P71" s="397"/>
      <c r="Q71" s="397"/>
      <c r="R71" s="397"/>
      <c r="S71" s="397"/>
      <c r="T71" s="295">
        <v>146</v>
      </c>
      <c r="U71" s="295"/>
      <c r="V71" s="340">
        <v>80077</v>
      </c>
      <c r="W71" s="340"/>
      <c r="X71" s="340"/>
      <c r="Y71" s="340">
        <v>209150</v>
      </c>
      <c r="Z71" s="340"/>
      <c r="AA71" s="340"/>
      <c r="AB71" s="340">
        <v>0</v>
      </c>
      <c r="AC71" s="340"/>
      <c r="AD71" s="340"/>
      <c r="AE71" s="427">
        <f>Y71-AB71</f>
        <v>209150</v>
      </c>
      <c r="AF71" s="427"/>
      <c r="AG71" s="427"/>
      <c r="AH71" s="19"/>
    </row>
    <row r="72" spans="3:34" ht="39" customHeight="1">
      <c r="C72" s="325"/>
      <c r="D72" s="325"/>
      <c r="E72" s="325"/>
      <c r="F72" s="325"/>
      <c r="G72" s="325"/>
      <c r="H72" s="403" t="s">
        <v>707</v>
      </c>
      <c r="I72" s="397"/>
      <c r="J72" s="397"/>
      <c r="K72" s="397"/>
      <c r="L72" s="397"/>
      <c r="M72" s="397"/>
      <c r="N72" s="397"/>
      <c r="O72" s="397"/>
      <c r="P72" s="397"/>
      <c r="Q72" s="397"/>
      <c r="R72" s="397"/>
      <c r="S72" s="397"/>
      <c r="T72" s="295">
        <v>147</v>
      </c>
      <c r="U72" s="295"/>
      <c r="V72" s="347">
        <f>V73+V79+V80+V81+V82+V83</f>
        <v>0</v>
      </c>
      <c r="W72" s="347"/>
      <c r="X72" s="347"/>
      <c r="Y72" s="347">
        <f>Y73+Y79+Y80+Y81+Y82+Y83</f>
        <v>7702</v>
      </c>
      <c r="Z72" s="347"/>
      <c r="AA72" s="347"/>
      <c r="AB72" s="347">
        <f>AB73+AB79+AB80+AB81+AB82+AB83</f>
        <v>7702</v>
      </c>
      <c r="AC72" s="347"/>
      <c r="AD72" s="347"/>
      <c r="AE72" s="347">
        <f>AE73+AE79+AE80+AE81+AE82+AE83</f>
        <v>0</v>
      </c>
      <c r="AF72" s="347"/>
      <c r="AG72" s="347"/>
      <c r="AH72" s="19"/>
    </row>
    <row r="73" spans="3:34" ht="21" customHeight="1">
      <c r="C73" s="325" t="s">
        <v>43</v>
      </c>
      <c r="D73" s="325"/>
      <c r="E73" s="325" t="s">
        <v>462</v>
      </c>
      <c r="F73" s="325"/>
      <c r="G73" s="325"/>
      <c r="H73" s="397" t="s">
        <v>739</v>
      </c>
      <c r="I73" s="397"/>
      <c r="J73" s="397"/>
      <c r="K73" s="397"/>
      <c r="L73" s="397"/>
      <c r="M73" s="397"/>
      <c r="N73" s="397"/>
      <c r="O73" s="397"/>
      <c r="P73" s="397"/>
      <c r="Q73" s="397"/>
      <c r="R73" s="397"/>
      <c r="S73" s="397"/>
      <c r="T73" s="295">
        <v>148</v>
      </c>
      <c r="U73" s="295"/>
      <c r="V73" s="340"/>
      <c r="W73" s="340"/>
      <c r="X73" s="340"/>
      <c r="Y73" s="340"/>
      <c r="Z73" s="340"/>
      <c r="AA73" s="340"/>
      <c r="AB73" s="340"/>
      <c r="AC73" s="340"/>
      <c r="AD73" s="340"/>
      <c r="AE73" s="427">
        <f>Y73-AB73</f>
        <v>0</v>
      </c>
      <c r="AF73" s="427"/>
      <c r="AG73" s="427"/>
      <c r="AH73" s="19"/>
    </row>
    <row r="74" spans="3:54" s="5" customFormat="1" ht="1.5" customHeight="1">
      <c r="C74" s="425"/>
      <c r="D74" s="425"/>
      <c r="E74" s="425"/>
      <c r="F74" s="425"/>
      <c r="G74" s="425"/>
      <c r="H74" s="426"/>
      <c r="I74" s="426"/>
      <c r="J74" s="426"/>
      <c r="K74" s="426"/>
      <c r="L74" s="426"/>
      <c r="M74" s="426"/>
      <c r="N74" s="426"/>
      <c r="O74" s="426"/>
      <c r="P74" s="426"/>
      <c r="Q74" s="426"/>
      <c r="R74" s="426"/>
      <c r="S74" s="426"/>
      <c r="T74" s="381"/>
      <c r="U74" s="381"/>
      <c r="V74" s="435"/>
      <c r="W74" s="435"/>
      <c r="X74" s="435"/>
      <c r="Y74" s="435"/>
      <c r="Z74" s="435"/>
      <c r="AA74" s="435"/>
      <c r="AB74" s="435"/>
      <c r="AC74" s="435"/>
      <c r="AD74" s="435"/>
      <c r="AE74" s="435"/>
      <c r="AF74" s="435"/>
      <c r="AG74" s="435"/>
      <c r="AH74" s="20"/>
      <c r="AN74" s="43"/>
      <c r="AO74" s="43"/>
      <c r="AP74" s="43"/>
      <c r="AQ74" s="43"/>
      <c r="AR74" s="27"/>
      <c r="AS74" s="27"/>
      <c r="AT74" s="27"/>
      <c r="AU74" s="27"/>
      <c r="AV74" s="27"/>
      <c r="AW74" s="27"/>
      <c r="AX74" s="27"/>
      <c r="AY74" s="27"/>
      <c r="AZ74" s="44"/>
      <c r="BA74" s="44"/>
      <c r="BB74" s="44"/>
    </row>
    <row r="75" spans="3:34" ht="15" customHeight="1">
      <c r="C75" s="404" t="s">
        <v>571</v>
      </c>
      <c r="D75" s="404"/>
      <c r="E75" s="405" t="s">
        <v>331</v>
      </c>
      <c r="F75" s="406"/>
      <c r="G75" s="407"/>
      <c r="H75" s="414" t="s">
        <v>13</v>
      </c>
      <c r="I75" s="415"/>
      <c r="J75" s="415"/>
      <c r="K75" s="415"/>
      <c r="L75" s="415"/>
      <c r="M75" s="415"/>
      <c r="N75" s="415"/>
      <c r="O75" s="415"/>
      <c r="P75" s="415"/>
      <c r="Q75" s="415"/>
      <c r="R75" s="415"/>
      <c r="S75" s="415"/>
      <c r="T75" s="419" t="s">
        <v>703</v>
      </c>
      <c r="U75" s="420"/>
      <c r="V75" s="400" t="s">
        <v>417</v>
      </c>
      <c r="W75" s="401"/>
      <c r="X75" s="401"/>
      <c r="Y75" s="401"/>
      <c r="Z75" s="401"/>
      <c r="AA75" s="401"/>
      <c r="AB75" s="401"/>
      <c r="AC75" s="401"/>
      <c r="AD75" s="401"/>
      <c r="AE75" s="401"/>
      <c r="AF75" s="401"/>
      <c r="AG75" s="402"/>
      <c r="AH75" s="19"/>
    </row>
    <row r="76" spans="3:34" ht="15" customHeight="1">
      <c r="C76" s="404"/>
      <c r="D76" s="404"/>
      <c r="E76" s="408"/>
      <c r="F76" s="409"/>
      <c r="G76" s="410"/>
      <c r="H76" s="416"/>
      <c r="I76" s="381"/>
      <c r="J76" s="381"/>
      <c r="K76" s="381"/>
      <c r="L76" s="381"/>
      <c r="M76" s="381"/>
      <c r="N76" s="381"/>
      <c r="O76" s="381"/>
      <c r="P76" s="381"/>
      <c r="Q76" s="381"/>
      <c r="R76" s="381"/>
      <c r="S76" s="381"/>
      <c r="T76" s="421"/>
      <c r="U76" s="422"/>
      <c r="V76" s="405" t="s">
        <v>239</v>
      </c>
      <c r="W76" s="406"/>
      <c r="X76" s="407"/>
      <c r="Y76" s="431" t="s">
        <v>240</v>
      </c>
      <c r="Z76" s="431"/>
      <c r="AA76" s="431"/>
      <c r="AB76" s="431"/>
      <c r="AC76" s="431"/>
      <c r="AD76" s="431"/>
      <c r="AE76" s="431"/>
      <c r="AF76" s="431"/>
      <c r="AG76" s="432"/>
      <c r="AH76" s="19"/>
    </row>
    <row r="77" spans="3:34" ht="27" customHeight="1">
      <c r="C77" s="404"/>
      <c r="D77" s="404"/>
      <c r="E77" s="411"/>
      <c r="F77" s="412"/>
      <c r="G77" s="413"/>
      <c r="H77" s="417"/>
      <c r="I77" s="418"/>
      <c r="J77" s="418"/>
      <c r="K77" s="418"/>
      <c r="L77" s="418"/>
      <c r="M77" s="418"/>
      <c r="N77" s="418"/>
      <c r="O77" s="418"/>
      <c r="P77" s="418"/>
      <c r="Q77" s="418"/>
      <c r="R77" s="418"/>
      <c r="S77" s="418"/>
      <c r="T77" s="423"/>
      <c r="U77" s="424"/>
      <c r="V77" s="411"/>
      <c r="W77" s="412"/>
      <c r="X77" s="413"/>
      <c r="Y77" s="428" t="s">
        <v>418</v>
      </c>
      <c r="Z77" s="428"/>
      <c r="AA77" s="429"/>
      <c r="AB77" s="430" t="s">
        <v>235</v>
      </c>
      <c r="AC77" s="428"/>
      <c r="AD77" s="429"/>
      <c r="AE77" s="428" t="s">
        <v>419</v>
      </c>
      <c r="AF77" s="428"/>
      <c r="AG77" s="429"/>
      <c r="AH77" s="19"/>
    </row>
    <row r="78" spans="3:34" ht="10.5" customHeight="1">
      <c r="C78" s="325">
        <v>1</v>
      </c>
      <c r="D78" s="325"/>
      <c r="E78" s="325">
        <v>2</v>
      </c>
      <c r="F78" s="325"/>
      <c r="G78" s="325"/>
      <c r="H78" s="295">
        <v>3</v>
      </c>
      <c r="I78" s="295"/>
      <c r="J78" s="295"/>
      <c r="K78" s="295"/>
      <c r="L78" s="295"/>
      <c r="M78" s="295"/>
      <c r="N78" s="295"/>
      <c r="O78" s="295"/>
      <c r="P78" s="295"/>
      <c r="Q78" s="295"/>
      <c r="R78" s="295"/>
      <c r="S78" s="295"/>
      <c r="T78" s="295">
        <v>4</v>
      </c>
      <c r="U78" s="295"/>
      <c r="V78" s="325" t="s">
        <v>330</v>
      </c>
      <c r="W78" s="325"/>
      <c r="X78" s="325"/>
      <c r="Y78" s="295">
        <v>6</v>
      </c>
      <c r="Z78" s="295"/>
      <c r="AA78" s="295"/>
      <c r="AB78" s="295">
        <v>7</v>
      </c>
      <c r="AC78" s="295"/>
      <c r="AD78" s="295"/>
      <c r="AE78" s="295">
        <v>8</v>
      </c>
      <c r="AF78" s="295"/>
      <c r="AG78" s="295"/>
      <c r="AH78" s="19"/>
    </row>
    <row r="79" spans="3:34" ht="36" customHeight="1">
      <c r="C79" s="325" t="s">
        <v>44</v>
      </c>
      <c r="D79" s="325"/>
      <c r="E79" s="325" t="s">
        <v>468</v>
      </c>
      <c r="F79" s="325"/>
      <c r="G79" s="325"/>
      <c r="H79" s="397" t="s">
        <v>473</v>
      </c>
      <c r="I79" s="397"/>
      <c r="J79" s="397"/>
      <c r="K79" s="397"/>
      <c r="L79" s="397"/>
      <c r="M79" s="397"/>
      <c r="N79" s="397"/>
      <c r="O79" s="397"/>
      <c r="P79" s="397"/>
      <c r="Q79" s="397"/>
      <c r="R79" s="397"/>
      <c r="S79" s="397"/>
      <c r="T79" s="295">
        <v>149</v>
      </c>
      <c r="U79" s="295"/>
      <c r="V79" s="340"/>
      <c r="W79" s="340"/>
      <c r="X79" s="340"/>
      <c r="Y79" s="340"/>
      <c r="Z79" s="340"/>
      <c r="AA79" s="340"/>
      <c r="AB79" s="340"/>
      <c r="AC79" s="340"/>
      <c r="AD79" s="340"/>
      <c r="AE79" s="427">
        <f>Y79-AB79</f>
        <v>0</v>
      </c>
      <c r="AF79" s="427"/>
      <c r="AG79" s="427"/>
      <c r="AH79" s="19"/>
    </row>
    <row r="80" spans="3:34" ht="36" customHeight="1">
      <c r="C80" s="325" t="s">
        <v>45</v>
      </c>
      <c r="D80" s="325"/>
      <c r="E80" s="325" t="s">
        <v>80</v>
      </c>
      <c r="F80" s="325"/>
      <c r="G80" s="325"/>
      <c r="H80" s="397" t="s">
        <v>474</v>
      </c>
      <c r="I80" s="397"/>
      <c r="J80" s="397"/>
      <c r="K80" s="397"/>
      <c r="L80" s="397"/>
      <c r="M80" s="397"/>
      <c r="N80" s="397"/>
      <c r="O80" s="397"/>
      <c r="P80" s="397"/>
      <c r="Q80" s="397"/>
      <c r="R80" s="397"/>
      <c r="S80" s="397"/>
      <c r="T80" s="295">
        <v>150</v>
      </c>
      <c r="U80" s="295"/>
      <c r="V80" s="340">
        <v>0</v>
      </c>
      <c r="W80" s="340"/>
      <c r="X80" s="340"/>
      <c r="Y80" s="340">
        <v>7702</v>
      </c>
      <c r="Z80" s="340"/>
      <c r="AA80" s="340"/>
      <c r="AB80" s="340">
        <v>7702</v>
      </c>
      <c r="AC80" s="340"/>
      <c r="AD80" s="340"/>
      <c r="AE80" s="427">
        <f>Y80-AB80</f>
        <v>0</v>
      </c>
      <c r="AF80" s="427"/>
      <c r="AG80" s="427"/>
      <c r="AH80" s="19"/>
    </row>
    <row r="81" spans="3:34" ht="36" customHeight="1">
      <c r="C81" s="325" t="s">
        <v>46</v>
      </c>
      <c r="D81" s="325"/>
      <c r="E81" s="325" t="s">
        <v>469</v>
      </c>
      <c r="F81" s="325"/>
      <c r="G81" s="325"/>
      <c r="H81" s="397" t="s">
        <v>475</v>
      </c>
      <c r="I81" s="397"/>
      <c r="J81" s="397"/>
      <c r="K81" s="397"/>
      <c r="L81" s="397"/>
      <c r="M81" s="397"/>
      <c r="N81" s="397"/>
      <c r="O81" s="397"/>
      <c r="P81" s="397"/>
      <c r="Q81" s="397"/>
      <c r="R81" s="397"/>
      <c r="S81" s="397"/>
      <c r="T81" s="295">
        <v>151</v>
      </c>
      <c r="U81" s="295"/>
      <c r="V81" s="340"/>
      <c r="W81" s="340"/>
      <c r="X81" s="340"/>
      <c r="Y81" s="340"/>
      <c r="Z81" s="340"/>
      <c r="AA81" s="340"/>
      <c r="AB81" s="340"/>
      <c r="AC81" s="340"/>
      <c r="AD81" s="340"/>
      <c r="AE81" s="427">
        <f>Y81-AB81</f>
        <v>0</v>
      </c>
      <c r="AF81" s="427"/>
      <c r="AG81" s="427"/>
      <c r="AH81" s="19"/>
    </row>
    <row r="82" spans="3:34" ht="36" customHeight="1">
      <c r="C82" s="325" t="s">
        <v>47</v>
      </c>
      <c r="D82" s="325"/>
      <c r="E82" s="325" t="s">
        <v>470</v>
      </c>
      <c r="F82" s="325"/>
      <c r="G82" s="325"/>
      <c r="H82" s="397" t="s">
        <v>476</v>
      </c>
      <c r="I82" s="397"/>
      <c r="J82" s="397"/>
      <c r="K82" s="397"/>
      <c r="L82" s="397"/>
      <c r="M82" s="397"/>
      <c r="N82" s="397"/>
      <c r="O82" s="397"/>
      <c r="P82" s="397"/>
      <c r="Q82" s="397"/>
      <c r="R82" s="397"/>
      <c r="S82" s="397"/>
      <c r="T82" s="295">
        <v>152</v>
      </c>
      <c r="U82" s="295"/>
      <c r="V82" s="340"/>
      <c r="W82" s="340"/>
      <c r="X82" s="340"/>
      <c r="Y82" s="340"/>
      <c r="Z82" s="340"/>
      <c r="AA82" s="340"/>
      <c r="AB82" s="340"/>
      <c r="AC82" s="340"/>
      <c r="AD82" s="340"/>
      <c r="AE82" s="427">
        <f>Y82-AB82</f>
        <v>0</v>
      </c>
      <c r="AF82" s="427"/>
      <c r="AG82" s="427"/>
      <c r="AH82" s="19"/>
    </row>
    <row r="83" spans="3:34" ht="36" customHeight="1">
      <c r="C83" s="325" t="s">
        <v>48</v>
      </c>
      <c r="D83" s="325"/>
      <c r="E83" s="325" t="s">
        <v>471</v>
      </c>
      <c r="F83" s="325"/>
      <c r="G83" s="325"/>
      <c r="H83" s="397" t="s">
        <v>477</v>
      </c>
      <c r="I83" s="397"/>
      <c r="J83" s="397"/>
      <c r="K83" s="397"/>
      <c r="L83" s="397"/>
      <c r="M83" s="397"/>
      <c r="N83" s="397"/>
      <c r="O83" s="397"/>
      <c r="P83" s="397"/>
      <c r="Q83" s="397"/>
      <c r="R83" s="397"/>
      <c r="S83" s="397"/>
      <c r="T83" s="295">
        <v>153</v>
      </c>
      <c r="U83" s="295"/>
      <c r="V83" s="340"/>
      <c r="W83" s="340"/>
      <c r="X83" s="340"/>
      <c r="Y83" s="340"/>
      <c r="Z83" s="340"/>
      <c r="AA83" s="340"/>
      <c r="AB83" s="340"/>
      <c r="AC83" s="340"/>
      <c r="AD83" s="340"/>
      <c r="AE83" s="427">
        <f>Y83-AB83</f>
        <v>0</v>
      </c>
      <c r="AF83" s="427"/>
      <c r="AG83" s="427"/>
      <c r="AH83" s="19"/>
    </row>
    <row r="84" spans="3:34" ht="51" customHeight="1">
      <c r="C84" s="325"/>
      <c r="D84" s="325"/>
      <c r="E84" s="325"/>
      <c r="F84" s="325"/>
      <c r="G84" s="325"/>
      <c r="H84" s="403" t="s">
        <v>708</v>
      </c>
      <c r="I84" s="397"/>
      <c r="J84" s="397"/>
      <c r="K84" s="397"/>
      <c r="L84" s="397"/>
      <c r="M84" s="397"/>
      <c r="N84" s="397"/>
      <c r="O84" s="397"/>
      <c r="P84" s="397"/>
      <c r="Q84" s="397"/>
      <c r="R84" s="397"/>
      <c r="S84" s="397"/>
      <c r="T84" s="295">
        <v>154</v>
      </c>
      <c r="U84" s="295"/>
      <c r="V84" s="347">
        <f>V85+V86+V87</f>
        <v>0</v>
      </c>
      <c r="W84" s="347"/>
      <c r="X84" s="347"/>
      <c r="Y84" s="347">
        <f>Y85+Y86+Y87</f>
        <v>0</v>
      </c>
      <c r="Z84" s="347"/>
      <c r="AA84" s="347"/>
      <c r="AB84" s="347">
        <f>AB85+AB86+AB87</f>
        <v>0</v>
      </c>
      <c r="AC84" s="347"/>
      <c r="AD84" s="347"/>
      <c r="AE84" s="347">
        <f>AE85+AE86+AE87</f>
        <v>0</v>
      </c>
      <c r="AF84" s="347"/>
      <c r="AG84" s="347"/>
      <c r="AH84" s="19"/>
    </row>
    <row r="85" spans="3:34" ht="33" customHeight="1">
      <c r="C85" s="325" t="s">
        <v>49</v>
      </c>
      <c r="D85" s="325"/>
      <c r="E85" s="325" t="s">
        <v>194</v>
      </c>
      <c r="F85" s="325"/>
      <c r="G85" s="325"/>
      <c r="H85" s="397" t="s">
        <v>478</v>
      </c>
      <c r="I85" s="397"/>
      <c r="J85" s="397"/>
      <c r="K85" s="397"/>
      <c r="L85" s="397"/>
      <c r="M85" s="397"/>
      <c r="N85" s="397"/>
      <c r="O85" s="397"/>
      <c r="P85" s="397"/>
      <c r="Q85" s="397"/>
      <c r="R85" s="397"/>
      <c r="S85" s="397"/>
      <c r="T85" s="295">
        <v>155</v>
      </c>
      <c r="U85" s="295"/>
      <c r="V85" s="340"/>
      <c r="W85" s="340"/>
      <c r="X85" s="340"/>
      <c r="Y85" s="340"/>
      <c r="Z85" s="340"/>
      <c r="AA85" s="340"/>
      <c r="AB85" s="340"/>
      <c r="AC85" s="340"/>
      <c r="AD85" s="340"/>
      <c r="AE85" s="427">
        <f>Y85-AB85</f>
        <v>0</v>
      </c>
      <c r="AF85" s="427"/>
      <c r="AG85" s="427"/>
      <c r="AH85" s="19"/>
    </row>
    <row r="86" spans="3:34" ht="33" customHeight="1">
      <c r="C86" s="325" t="s">
        <v>50</v>
      </c>
      <c r="D86" s="325"/>
      <c r="E86" s="325" t="s">
        <v>196</v>
      </c>
      <c r="F86" s="325"/>
      <c r="G86" s="325"/>
      <c r="H86" s="397" t="s">
        <v>479</v>
      </c>
      <c r="I86" s="397"/>
      <c r="J86" s="397"/>
      <c r="K86" s="397"/>
      <c r="L86" s="397"/>
      <c r="M86" s="397"/>
      <c r="N86" s="397"/>
      <c r="O86" s="397"/>
      <c r="P86" s="397"/>
      <c r="Q86" s="397"/>
      <c r="R86" s="397"/>
      <c r="S86" s="397"/>
      <c r="T86" s="295">
        <v>156</v>
      </c>
      <c r="U86" s="295"/>
      <c r="V86" s="340"/>
      <c r="W86" s="340"/>
      <c r="X86" s="340"/>
      <c r="Y86" s="340"/>
      <c r="Z86" s="340"/>
      <c r="AA86" s="340"/>
      <c r="AB86" s="340"/>
      <c r="AC86" s="340"/>
      <c r="AD86" s="340"/>
      <c r="AE86" s="427">
        <f>Y86-AB86</f>
        <v>0</v>
      </c>
      <c r="AF86" s="427"/>
      <c r="AG86" s="427"/>
      <c r="AH86" s="19"/>
    </row>
    <row r="87" spans="3:34" ht="33" customHeight="1">
      <c r="C87" s="325" t="s">
        <v>51</v>
      </c>
      <c r="D87" s="325"/>
      <c r="E87" s="325" t="s">
        <v>199</v>
      </c>
      <c r="F87" s="325"/>
      <c r="G87" s="325"/>
      <c r="H87" s="397" t="s">
        <v>480</v>
      </c>
      <c r="I87" s="397"/>
      <c r="J87" s="397"/>
      <c r="K87" s="397"/>
      <c r="L87" s="397"/>
      <c r="M87" s="397"/>
      <c r="N87" s="397"/>
      <c r="O87" s="397"/>
      <c r="P87" s="397"/>
      <c r="Q87" s="397"/>
      <c r="R87" s="397"/>
      <c r="S87" s="397"/>
      <c r="T87" s="295">
        <v>157</v>
      </c>
      <c r="U87" s="295"/>
      <c r="V87" s="340"/>
      <c r="W87" s="340"/>
      <c r="X87" s="340"/>
      <c r="Y87" s="340"/>
      <c r="Z87" s="340"/>
      <c r="AA87" s="340"/>
      <c r="AB87" s="340"/>
      <c r="AC87" s="340"/>
      <c r="AD87" s="340"/>
      <c r="AE87" s="427">
        <f>Y87-AB87</f>
        <v>0</v>
      </c>
      <c r="AF87" s="427"/>
      <c r="AG87" s="427"/>
      <c r="AH87" s="19"/>
    </row>
    <row r="88" spans="3:34" ht="33" customHeight="1">
      <c r="C88" s="325" t="s">
        <v>52</v>
      </c>
      <c r="D88" s="325"/>
      <c r="E88" s="325" t="s">
        <v>254</v>
      </c>
      <c r="F88" s="325"/>
      <c r="G88" s="325"/>
      <c r="H88" s="397" t="s">
        <v>481</v>
      </c>
      <c r="I88" s="397"/>
      <c r="J88" s="397"/>
      <c r="K88" s="397"/>
      <c r="L88" s="397"/>
      <c r="M88" s="397"/>
      <c r="N88" s="397"/>
      <c r="O88" s="397"/>
      <c r="P88" s="397"/>
      <c r="Q88" s="397"/>
      <c r="R88" s="397"/>
      <c r="S88" s="397"/>
      <c r="T88" s="295">
        <v>158</v>
      </c>
      <c r="U88" s="295"/>
      <c r="V88" s="340"/>
      <c r="W88" s="340"/>
      <c r="X88" s="340"/>
      <c r="Y88" s="340"/>
      <c r="Z88" s="340"/>
      <c r="AA88" s="340"/>
      <c r="AB88" s="340"/>
      <c r="AC88" s="340"/>
      <c r="AD88" s="340"/>
      <c r="AE88" s="427">
        <f>Y88-AB88</f>
        <v>0</v>
      </c>
      <c r="AF88" s="427"/>
      <c r="AG88" s="427"/>
      <c r="AH88" s="19"/>
    </row>
    <row r="89" spans="3:34" ht="33" customHeight="1">
      <c r="C89" s="325"/>
      <c r="D89" s="325"/>
      <c r="E89" s="325"/>
      <c r="F89" s="325"/>
      <c r="G89" s="325"/>
      <c r="H89" s="397" t="s">
        <v>482</v>
      </c>
      <c r="I89" s="397"/>
      <c r="J89" s="397"/>
      <c r="K89" s="397"/>
      <c r="L89" s="397"/>
      <c r="M89" s="397"/>
      <c r="N89" s="397"/>
      <c r="O89" s="397"/>
      <c r="P89" s="397"/>
      <c r="Q89" s="397"/>
      <c r="R89" s="397"/>
      <c r="S89" s="397"/>
      <c r="T89" s="295">
        <v>159</v>
      </c>
      <c r="U89" s="295"/>
      <c r="V89" s="347">
        <f>V26+V44+V72+V84+V88</f>
        <v>1860907</v>
      </c>
      <c r="W89" s="347"/>
      <c r="X89" s="347"/>
      <c r="Y89" s="347">
        <f>Y26+Y44+Y72+Y84+Y88</f>
        <v>3089090</v>
      </c>
      <c r="Z89" s="347"/>
      <c r="AA89" s="347"/>
      <c r="AB89" s="347">
        <f>AB26+AB44+AB72+AB84+AB88</f>
        <v>7702</v>
      </c>
      <c r="AC89" s="347"/>
      <c r="AD89" s="347"/>
      <c r="AE89" s="347">
        <f>AE26+AE44+AE72+AE84+AE88</f>
        <v>3081388</v>
      </c>
      <c r="AF89" s="347"/>
      <c r="AG89" s="347"/>
      <c r="AH89" s="19"/>
    </row>
    <row r="90" spans="3:34" ht="33" customHeight="1">
      <c r="C90" s="325" t="s">
        <v>53</v>
      </c>
      <c r="D90" s="325"/>
      <c r="E90" s="325" t="s">
        <v>472</v>
      </c>
      <c r="F90" s="325"/>
      <c r="G90" s="325"/>
      <c r="H90" s="397" t="s">
        <v>483</v>
      </c>
      <c r="I90" s="397"/>
      <c r="J90" s="397"/>
      <c r="K90" s="397"/>
      <c r="L90" s="397"/>
      <c r="M90" s="397"/>
      <c r="N90" s="397"/>
      <c r="O90" s="397"/>
      <c r="P90" s="397"/>
      <c r="Q90" s="397"/>
      <c r="R90" s="397"/>
      <c r="S90" s="397"/>
      <c r="T90" s="295">
        <v>160</v>
      </c>
      <c r="U90" s="295"/>
      <c r="V90" s="340"/>
      <c r="W90" s="340"/>
      <c r="X90" s="340"/>
      <c r="Y90" s="340"/>
      <c r="Z90" s="340"/>
      <c r="AA90" s="340"/>
      <c r="AB90" s="340"/>
      <c r="AC90" s="340"/>
      <c r="AD90" s="340"/>
      <c r="AE90" s="427">
        <f>Y90-AB90</f>
        <v>0</v>
      </c>
      <c r="AF90" s="427"/>
      <c r="AG90" s="427"/>
      <c r="AH90" s="19"/>
    </row>
    <row r="91" spans="3:34" ht="5.25" customHeight="1">
      <c r="C91" s="425"/>
      <c r="D91" s="425"/>
      <c r="E91" s="425"/>
      <c r="F91" s="425"/>
      <c r="G91" s="425"/>
      <c r="H91" s="426"/>
      <c r="I91" s="426"/>
      <c r="J91" s="426"/>
      <c r="K91" s="426"/>
      <c r="L91" s="426"/>
      <c r="M91" s="426"/>
      <c r="N91" s="426"/>
      <c r="O91" s="426"/>
      <c r="P91" s="426"/>
      <c r="Q91" s="426"/>
      <c r="R91" s="426"/>
      <c r="S91" s="426"/>
      <c r="T91" s="381"/>
      <c r="U91" s="381"/>
      <c r="V91" s="435"/>
      <c r="W91" s="435"/>
      <c r="X91" s="435"/>
      <c r="Y91" s="435"/>
      <c r="Z91" s="435"/>
      <c r="AA91" s="435"/>
      <c r="AB91" s="435"/>
      <c r="AC91" s="435"/>
      <c r="AD91" s="435"/>
      <c r="AE91" s="435"/>
      <c r="AF91" s="435"/>
      <c r="AG91" s="435"/>
      <c r="AH91" s="19"/>
    </row>
    <row r="92" spans="3:34" ht="15" customHeight="1">
      <c r="C92" s="404" t="s">
        <v>571</v>
      </c>
      <c r="D92" s="404"/>
      <c r="E92" s="405" t="s">
        <v>331</v>
      </c>
      <c r="F92" s="406"/>
      <c r="G92" s="407"/>
      <c r="H92" s="414" t="s">
        <v>13</v>
      </c>
      <c r="I92" s="415"/>
      <c r="J92" s="415"/>
      <c r="K92" s="415"/>
      <c r="L92" s="415"/>
      <c r="M92" s="415"/>
      <c r="N92" s="415"/>
      <c r="O92" s="415"/>
      <c r="P92" s="415"/>
      <c r="Q92" s="415"/>
      <c r="R92" s="415"/>
      <c r="S92" s="415"/>
      <c r="T92" s="419" t="s">
        <v>703</v>
      </c>
      <c r="U92" s="420"/>
      <c r="V92" s="400" t="s">
        <v>417</v>
      </c>
      <c r="W92" s="401"/>
      <c r="X92" s="401"/>
      <c r="Y92" s="401"/>
      <c r="Z92" s="401"/>
      <c r="AA92" s="401"/>
      <c r="AB92" s="401"/>
      <c r="AC92" s="401"/>
      <c r="AD92" s="401"/>
      <c r="AE92" s="401"/>
      <c r="AF92" s="401"/>
      <c r="AG92" s="402"/>
      <c r="AH92" s="19"/>
    </row>
    <row r="93" spans="3:34" ht="15" customHeight="1">
      <c r="C93" s="404"/>
      <c r="D93" s="404"/>
      <c r="E93" s="408"/>
      <c r="F93" s="409"/>
      <c r="G93" s="410"/>
      <c r="H93" s="416"/>
      <c r="I93" s="381"/>
      <c r="J93" s="381"/>
      <c r="K93" s="381"/>
      <c r="L93" s="381"/>
      <c r="M93" s="381"/>
      <c r="N93" s="381"/>
      <c r="O93" s="381"/>
      <c r="P93" s="381"/>
      <c r="Q93" s="381"/>
      <c r="R93" s="381"/>
      <c r="S93" s="381"/>
      <c r="T93" s="421"/>
      <c r="U93" s="422"/>
      <c r="V93" s="405" t="s">
        <v>577</v>
      </c>
      <c r="W93" s="406"/>
      <c r="X93" s="406"/>
      <c r="Y93" s="406"/>
      <c r="Z93" s="406"/>
      <c r="AA93" s="406"/>
      <c r="AB93" s="455" t="s">
        <v>578</v>
      </c>
      <c r="AC93" s="456"/>
      <c r="AD93" s="456"/>
      <c r="AE93" s="456"/>
      <c r="AF93" s="456"/>
      <c r="AG93" s="457"/>
      <c r="AH93" s="19"/>
    </row>
    <row r="94" spans="3:34" ht="27" customHeight="1">
      <c r="C94" s="404"/>
      <c r="D94" s="404"/>
      <c r="E94" s="411"/>
      <c r="F94" s="412"/>
      <c r="G94" s="413"/>
      <c r="H94" s="417"/>
      <c r="I94" s="418"/>
      <c r="J94" s="418"/>
      <c r="K94" s="418"/>
      <c r="L94" s="418"/>
      <c r="M94" s="418"/>
      <c r="N94" s="418"/>
      <c r="O94" s="418"/>
      <c r="P94" s="418"/>
      <c r="Q94" s="418"/>
      <c r="R94" s="418"/>
      <c r="S94" s="418"/>
      <c r="T94" s="423"/>
      <c r="U94" s="424"/>
      <c r="V94" s="411"/>
      <c r="W94" s="412"/>
      <c r="X94" s="412"/>
      <c r="Y94" s="412"/>
      <c r="Z94" s="412"/>
      <c r="AA94" s="412"/>
      <c r="AB94" s="458"/>
      <c r="AC94" s="459"/>
      <c r="AD94" s="459"/>
      <c r="AE94" s="459"/>
      <c r="AF94" s="459"/>
      <c r="AG94" s="460"/>
      <c r="AH94" s="19"/>
    </row>
    <row r="95" spans="3:34" ht="10.5" customHeight="1">
      <c r="C95" s="325">
        <v>1</v>
      </c>
      <c r="D95" s="325"/>
      <c r="E95" s="325">
        <v>2</v>
      </c>
      <c r="F95" s="325"/>
      <c r="G95" s="325"/>
      <c r="H95" s="295">
        <v>3</v>
      </c>
      <c r="I95" s="295"/>
      <c r="J95" s="295"/>
      <c r="K95" s="295"/>
      <c r="L95" s="295"/>
      <c r="M95" s="295"/>
      <c r="N95" s="295"/>
      <c r="O95" s="295"/>
      <c r="P95" s="295"/>
      <c r="Q95" s="295"/>
      <c r="R95" s="295"/>
      <c r="S95" s="295"/>
      <c r="T95" s="295">
        <v>4</v>
      </c>
      <c r="U95" s="295"/>
      <c r="V95" s="364" t="s">
        <v>330</v>
      </c>
      <c r="W95" s="461"/>
      <c r="X95" s="461"/>
      <c r="Y95" s="461"/>
      <c r="Z95" s="461"/>
      <c r="AA95" s="365"/>
      <c r="AB95" s="326">
        <v>6</v>
      </c>
      <c r="AC95" s="327"/>
      <c r="AD95" s="327"/>
      <c r="AE95" s="327"/>
      <c r="AF95" s="327"/>
      <c r="AG95" s="328"/>
      <c r="AH95" s="19"/>
    </row>
    <row r="96" spans="3:34" ht="39.75" customHeight="1">
      <c r="C96" s="325"/>
      <c r="D96" s="325"/>
      <c r="E96" s="325"/>
      <c r="F96" s="325"/>
      <c r="G96" s="325"/>
      <c r="H96" s="403" t="s">
        <v>490</v>
      </c>
      <c r="I96" s="397"/>
      <c r="J96" s="397"/>
      <c r="K96" s="397"/>
      <c r="L96" s="397"/>
      <c r="M96" s="397"/>
      <c r="N96" s="397"/>
      <c r="O96" s="397"/>
      <c r="P96" s="397"/>
      <c r="Q96" s="397"/>
      <c r="R96" s="397"/>
      <c r="S96" s="397"/>
      <c r="T96" s="295">
        <v>161</v>
      </c>
      <c r="U96" s="295"/>
      <c r="V96" s="462">
        <f>V97+V98</f>
        <v>0</v>
      </c>
      <c r="W96" s="463"/>
      <c r="X96" s="463"/>
      <c r="Y96" s="463"/>
      <c r="Z96" s="463"/>
      <c r="AA96" s="464"/>
      <c r="AB96" s="462">
        <f>AB97+AB98</f>
        <v>0</v>
      </c>
      <c r="AC96" s="463"/>
      <c r="AD96" s="463"/>
      <c r="AE96" s="463"/>
      <c r="AF96" s="463"/>
      <c r="AG96" s="464"/>
      <c r="AH96" s="19"/>
    </row>
    <row r="97" spans="3:34" ht="28.5" customHeight="1">
      <c r="C97" s="325" t="s">
        <v>54</v>
      </c>
      <c r="D97" s="325"/>
      <c r="E97" s="325" t="s">
        <v>484</v>
      </c>
      <c r="F97" s="325"/>
      <c r="G97" s="325"/>
      <c r="H97" s="397" t="s">
        <v>485</v>
      </c>
      <c r="I97" s="397"/>
      <c r="J97" s="397"/>
      <c r="K97" s="397"/>
      <c r="L97" s="397"/>
      <c r="M97" s="397"/>
      <c r="N97" s="397"/>
      <c r="O97" s="397"/>
      <c r="P97" s="397"/>
      <c r="Q97" s="397"/>
      <c r="R97" s="397"/>
      <c r="S97" s="397"/>
      <c r="T97" s="295">
        <v>162</v>
      </c>
      <c r="U97" s="295"/>
      <c r="V97" s="350"/>
      <c r="W97" s="351"/>
      <c r="X97" s="351"/>
      <c r="Y97" s="351"/>
      <c r="Z97" s="351"/>
      <c r="AA97" s="352"/>
      <c r="AB97" s="350"/>
      <c r="AC97" s="351"/>
      <c r="AD97" s="351"/>
      <c r="AE97" s="351"/>
      <c r="AF97" s="351"/>
      <c r="AG97" s="352"/>
      <c r="AH97" s="19"/>
    </row>
    <row r="98" spans="3:34" ht="39.75" customHeight="1">
      <c r="C98" s="325" t="s">
        <v>55</v>
      </c>
      <c r="D98" s="325"/>
      <c r="E98" s="325" t="s">
        <v>486</v>
      </c>
      <c r="F98" s="325"/>
      <c r="G98" s="325"/>
      <c r="H98" s="403" t="s">
        <v>553</v>
      </c>
      <c r="I98" s="397"/>
      <c r="J98" s="397"/>
      <c r="K98" s="397"/>
      <c r="L98" s="397"/>
      <c r="M98" s="397"/>
      <c r="N98" s="397"/>
      <c r="O98" s="397"/>
      <c r="P98" s="397"/>
      <c r="Q98" s="397"/>
      <c r="R98" s="397"/>
      <c r="S98" s="397"/>
      <c r="T98" s="295">
        <v>163</v>
      </c>
      <c r="U98" s="295"/>
      <c r="V98" s="350"/>
      <c r="W98" s="351"/>
      <c r="X98" s="351"/>
      <c r="Y98" s="351"/>
      <c r="Z98" s="351"/>
      <c r="AA98" s="352"/>
      <c r="AB98" s="350"/>
      <c r="AC98" s="351"/>
      <c r="AD98" s="351"/>
      <c r="AE98" s="351"/>
      <c r="AF98" s="351"/>
      <c r="AG98" s="352"/>
      <c r="AH98" s="19"/>
    </row>
    <row r="99" spans="3:34" ht="28.5" customHeight="1">
      <c r="C99" s="325" t="s">
        <v>56</v>
      </c>
      <c r="D99" s="325"/>
      <c r="E99" s="325" t="s">
        <v>487</v>
      </c>
      <c r="F99" s="325"/>
      <c r="G99" s="325"/>
      <c r="H99" s="397" t="s">
        <v>488</v>
      </c>
      <c r="I99" s="397"/>
      <c r="J99" s="397"/>
      <c r="K99" s="397"/>
      <c r="L99" s="397"/>
      <c r="M99" s="397"/>
      <c r="N99" s="397"/>
      <c r="O99" s="397"/>
      <c r="P99" s="397"/>
      <c r="Q99" s="397"/>
      <c r="R99" s="397"/>
      <c r="S99" s="397"/>
      <c r="T99" s="295">
        <v>164</v>
      </c>
      <c r="U99" s="295"/>
      <c r="V99" s="350"/>
      <c r="W99" s="351"/>
      <c r="X99" s="351"/>
      <c r="Y99" s="351"/>
      <c r="Z99" s="351"/>
      <c r="AA99" s="352"/>
      <c r="AB99" s="350"/>
      <c r="AC99" s="351"/>
      <c r="AD99" s="351"/>
      <c r="AE99" s="351"/>
      <c r="AF99" s="351"/>
      <c r="AG99" s="352"/>
      <c r="AH99" s="19"/>
    </row>
    <row r="100" spans="3:34" ht="28.5" customHeight="1">
      <c r="C100" s="325"/>
      <c r="D100" s="325"/>
      <c r="E100" s="325"/>
      <c r="F100" s="325"/>
      <c r="G100" s="325"/>
      <c r="H100" s="397" t="s">
        <v>489</v>
      </c>
      <c r="I100" s="397"/>
      <c r="J100" s="397"/>
      <c r="K100" s="397"/>
      <c r="L100" s="397"/>
      <c r="M100" s="397"/>
      <c r="N100" s="397"/>
      <c r="O100" s="397"/>
      <c r="P100" s="397"/>
      <c r="Q100" s="397"/>
      <c r="R100" s="397"/>
      <c r="S100" s="397"/>
      <c r="T100" s="295">
        <v>165</v>
      </c>
      <c r="U100" s="295"/>
      <c r="V100" s="462">
        <f>V101+V102+V103+V104+V105+V106+V107</f>
        <v>0</v>
      </c>
      <c r="W100" s="463"/>
      <c r="X100" s="463"/>
      <c r="Y100" s="463"/>
      <c r="Z100" s="463"/>
      <c r="AA100" s="464"/>
      <c r="AB100" s="462">
        <f>AB101+AB102+AB103+AB104+AB105+AB106+AB107</f>
        <v>0</v>
      </c>
      <c r="AC100" s="463"/>
      <c r="AD100" s="463"/>
      <c r="AE100" s="463"/>
      <c r="AF100" s="463"/>
      <c r="AG100" s="464"/>
      <c r="AH100" s="19"/>
    </row>
    <row r="101" spans="3:34" ht="28.5" customHeight="1">
      <c r="C101" s="325" t="s">
        <v>57</v>
      </c>
      <c r="D101" s="325"/>
      <c r="E101" s="325" t="s">
        <v>491</v>
      </c>
      <c r="F101" s="325"/>
      <c r="G101" s="325"/>
      <c r="H101" s="397" t="s">
        <v>498</v>
      </c>
      <c r="I101" s="397"/>
      <c r="J101" s="397"/>
      <c r="K101" s="397"/>
      <c r="L101" s="397"/>
      <c r="M101" s="397"/>
      <c r="N101" s="397"/>
      <c r="O101" s="397"/>
      <c r="P101" s="397"/>
      <c r="Q101" s="397"/>
      <c r="R101" s="397"/>
      <c r="S101" s="397"/>
      <c r="T101" s="295">
        <v>166</v>
      </c>
      <c r="U101" s="295"/>
      <c r="V101" s="350"/>
      <c r="W101" s="351"/>
      <c r="X101" s="351"/>
      <c r="Y101" s="351"/>
      <c r="Z101" s="351"/>
      <c r="AA101" s="352"/>
      <c r="AB101" s="350"/>
      <c r="AC101" s="351"/>
      <c r="AD101" s="351"/>
      <c r="AE101" s="351"/>
      <c r="AF101" s="351"/>
      <c r="AG101" s="352"/>
      <c r="AH101" s="19"/>
    </row>
    <row r="102" spans="3:34" ht="28.5" customHeight="1">
      <c r="C102" s="325" t="s">
        <v>58</v>
      </c>
      <c r="D102" s="325"/>
      <c r="E102" s="325" t="s">
        <v>492</v>
      </c>
      <c r="F102" s="325"/>
      <c r="G102" s="325"/>
      <c r="H102" s="397" t="s">
        <v>499</v>
      </c>
      <c r="I102" s="397"/>
      <c r="J102" s="397"/>
      <c r="K102" s="397"/>
      <c r="L102" s="397"/>
      <c r="M102" s="397"/>
      <c r="N102" s="397"/>
      <c r="O102" s="397"/>
      <c r="P102" s="397"/>
      <c r="Q102" s="397"/>
      <c r="R102" s="397"/>
      <c r="S102" s="397"/>
      <c r="T102" s="295">
        <v>167</v>
      </c>
      <c r="U102" s="295"/>
      <c r="V102" s="350"/>
      <c r="W102" s="351"/>
      <c r="X102" s="351"/>
      <c r="Y102" s="351"/>
      <c r="Z102" s="351"/>
      <c r="AA102" s="352"/>
      <c r="AB102" s="350"/>
      <c r="AC102" s="351"/>
      <c r="AD102" s="351"/>
      <c r="AE102" s="351"/>
      <c r="AF102" s="351"/>
      <c r="AG102" s="352"/>
      <c r="AH102" s="19"/>
    </row>
    <row r="103" spans="3:34" ht="28.5" customHeight="1">
      <c r="C103" s="325" t="s">
        <v>59</v>
      </c>
      <c r="D103" s="325"/>
      <c r="E103" s="325" t="s">
        <v>493</v>
      </c>
      <c r="F103" s="325"/>
      <c r="G103" s="325"/>
      <c r="H103" s="397" t="s">
        <v>500</v>
      </c>
      <c r="I103" s="397"/>
      <c r="J103" s="397"/>
      <c r="K103" s="397"/>
      <c r="L103" s="397"/>
      <c r="M103" s="397"/>
      <c r="N103" s="397"/>
      <c r="O103" s="397"/>
      <c r="P103" s="397"/>
      <c r="Q103" s="397"/>
      <c r="R103" s="397"/>
      <c r="S103" s="397"/>
      <c r="T103" s="295">
        <v>168</v>
      </c>
      <c r="U103" s="295"/>
      <c r="V103" s="350"/>
      <c r="W103" s="351"/>
      <c r="X103" s="351"/>
      <c r="Y103" s="351"/>
      <c r="Z103" s="351"/>
      <c r="AA103" s="352"/>
      <c r="AB103" s="350"/>
      <c r="AC103" s="351"/>
      <c r="AD103" s="351"/>
      <c r="AE103" s="351"/>
      <c r="AF103" s="351"/>
      <c r="AG103" s="352"/>
      <c r="AH103" s="19"/>
    </row>
    <row r="104" spans="3:34" ht="28.5" customHeight="1">
      <c r="C104" s="325" t="s">
        <v>81</v>
      </c>
      <c r="D104" s="325"/>
      <c r="E104" s="325" t="s">
        <v>494</v>
      </c>
      <c r="F104" s="325"/>
      <c r="G104" s="325"/>
      <c r="H104" s="397" t="s">
        <v>501</v>
      </c>
      <c r="I104" s="397"/>
      <c r="J104" s="397"/>
      <c r="K104" s="397"/>
      <c r="L104" s="397"/>
      <c r="M104" s="397"/>
      <c r="N104" s="397"/>
      <c r="O104" s="397"/>
      <c r="P104" s="397"/>
      <c r="Q104" s="397"/>
      <c r="R104" s="397"/>
      <c r="S104" s="397"/>
      <c r="T104" s="295">
        <v>169</v>
      </c>
      <c r="U104" s="295"/>
      <c r="V104" s="350"/>
      <c r="W104" s="351"/>
      <c r="X104" s="351"/>
      <c r="Y104" s="351"/>
      <c r="Z104" s="351"/>
      <c r="AA104" s="352"/>
      <c r="AB104" s="350"/>
      <c r="AC104" s="351"/>
      <c r="AD104" s="351"/>
      <c r="AE104" s="351"/>
      <c r="AF104" s="351"/>
      <c r="AG104" s="352"/>
      <c r="AH104" s="19"/>
    </row>
    <row r="105" spans="3:34" ht="28.5" customHeight="1">
      <c r="C105" s="325" t="s">
        <v>82</v>
      </c>
      <c r="D105" s="325"/>
      <c r="E105" s="325" t="s">
        <v>495</v>
      </c>
      <c r="F105" s="325"/>
      <c r="G105" s="325"/>
      <c r="H105" s="397" t="s">
        <v>502</v>
      </c>
      <c r="I105" s="397"/>
      <c r="J105" s="397"/>
      <c r="K105" s="397"/>
      <c r="L105" s="397"/>
      <c r="M105" s="397"/>
      <c r="N105" s="397"/>
      <c r="O105" s="397"/>
      <c r="P105" s="397"/>
      <c r="Q105" s="397"/>
      <c r="R105" s="397"/>
      <c r="S105" s="397"/>
      <c r="T105" s="295">
        <v>170</v>
      </c>
      <c r="U105" s="295"/>
      <c r="V105" s="350"/>
      <c r="W105" s="351"/>
      <c r="X105" s="351"/>
      <c r="Y105" s="351"/>
      <c r="Z105" s="351"/>
      <c r="AA105" s="352"/>
      <c r="AB105" s="350"/>
      <c r="AC105" s="351"/>
      <c r="AD105" s="351"/>
      <c r="AE105" s="351"/>
      <c r="AF105" s="351"/>
      <c r="AG105" s="352"/>
      <c r="AH105" s="19"/>
    </row>
    <row r="106" spans="3:34" ht="30.75" customHeight="1">
      <c r="C106" s="325" t="s">
        <v>83</v>
      </c>
      <c r="D106" s="325"/>
      <c r="E106" s="325" t="s">
        <v>496</v>
      </c>
      <c r="F106" s="325"/>
      <c r="G106" s="325"/>
      <c r="H106" s="403" t="s">
        <v>503</v>
      </c>
      <c r="I106" s="397"/>
      <c r="J106" s="397"/>
      <c r="K106" s="397"/>
      <c r="L106" s="397"/>
      <c r="M106" s="397"/>
      <c r="N106" s="397"/>
      <c r="O106" s="397"/>
      <c r="P106" s="397"/>
      <c r="Q106" s="397"/>
      <c r="R106" s="397"/>
      <c r="S106" s="397"/>
      <c r="T106" s="295">
        <v>171</v>
      </c>
      <c r="U106" s="295"/>
      <c r="V106" s="350"/>
      <c r="W106" s="351"/>
      <c r="X106" s="351"/>
      <c r="Y106" s="351"/>
      <c r="Z106" s="351"/>
      <c r="AA106" s="352"/>
      <c r="AB106" s="350"/>
      <c r="AC106" s="351"/>
      <c r="AD106" s="351"/>
      <c r="AE106" s="351"/>
      <c r="AF106" s="351"/>
      <c r="AG106" s="352"/>
      <c r="AH106" s="19"/>
    </row>
    <row r="107" spans="3:34" ht="28.5" customHeight="1">
      <c r="C107" s="325" t="s">
        <v>131</v>
      </c>
      <c r="D107" s="325"/>
      <c r="E107" s="325" t="s">
        <v>497</v>
      </c>
      <c r="F107" s="325"/>
      <c r="G107" s="325"/>
      <c r="H107" s="397" t="s">
        <v>504</v>
      </c>
      <c r="I107" s="397"/>
      <c r="J107" s="397"/>
      <c r="K107" s="397"/>
      <c r="L107" s="397"/>
      <c r="M107" s="397"/>
      <c r="N107" s="397"/>
      <c r="O107" s="397"/>
      <c r="P107" s="397"/>
      <c r="Q107" s="397"/>
      <c r="R107" s="397"/>
      <c r="S107" s="397"/>
      <c r="T107" s="295">
        <v>172</v>
      </c>
      <c r="U107" s="295"/>
      <c r="V107" s="350"/>
      <c r="W107" s="351"/>
      <c r="X107" s="351"/>
      <c r="Y107" s="351"/>
      <c r="Z107" s="351"/>
      <c r="AA107" s="352"/>
      <c r="AB107" s="350"/>
      <c r="AC107" s="351"/>
      <c r="AD107" s="351"/>
      <c r="AE107" s="351"/>
      <c r="AF107" s="351"/>
      <c r="AG107" s="352"/>
      <c r="AH107" s="19"/>
    </row>
    <row r="108" spans="3:34" ht="34.5" customHeight="1">
      <c r="C108" s="325"/>
      <c r="D108" s="325"/>
      <c r="E108" s="325"/>
      <c r="F108" s="325"/>
      <c r="G108" s="325"/>
      <c r="H108" s="403" t="s">
        <v>709</v>
      </c>
      <c r="I108" s="397"/>
      <c r="J108" s="397"/>
      <c r="K108" s="397"/>
      <c r="L108" s="397"/>
      <c r="M108" s="397"/>
      <c r="N108" s="397"/>
      <c r="O108" s="397"/>
      <c r="P108" s="397"/>
      <c r="Q108" s="397"/>
      <c r="R108" s="397"/>
      <c r="S108" s="397"/>
      <c r="T108" s="295">
        <v>173</v>
      </c>
      <c r="U108" s="295"/>
      <c r="V108" s="462">
        <f>V109+V115+V120+V121+V134+V140+V141+V142+V143</f>
        <v>1860907</v>
      </c>
      <c r="W108" s="463"/>
      <c r="X108" s="463"/>
      <c r="Y108" s="463"/>
      <c r="Z108" s="463"/>
      <c r="AA108" s="464"/>
      <c r="AB108" s="462">
        <f>AB109+AB115+AB120+AB121+AB134+AB140+AB141+AB142+AB143</f>
        <v>3081388</v>
      </c>
      <c r="AC108" s="463"/>
      <c r="AD108" s="463"/>
      <c r="AE108" s="463"/>
      <c r="AF108" s="463"/>
      <c r="AG108" s="464"/>
      <c r="AH108" s="19"/>
    </row>
    <row r="109" spans="3:34" ht="21.75" customHeight="1">
      <c r="C109" s="325" t="s">
        <v>132</v>
      </c>
      <c r="D109" s="325"/>
      <c r="E109" s="325" t="s">
        <v>244</v>
      </c>
      <c r="F109" s="325"/>
      <c r="G109" s="325"/>
      <c r="H109" s="397" t="s">
        <v>505</v>
      </c>
      <c r="I109" s="397"/>
      <c r="J109" s="397"/>
      <c r="K109" s="397"/>
      <c r="L109" s="397"/>
      <c r="M109" s="397"/>
      <c r="N109" s="397"/>
      <c r="O109" s="397"/>
      <c r="P109" s="397"/>
      <c r="Q109" s="397"/>
      <c r="R109" s="397"/>
      <c r="S109" s="397"/>
      <c r="T109" s="295">
        <v>174</v>
      </c>
      <c r="U109" s="295"/>
      <c r="V109" s="350"/>
      <c r="W109" s="351"/>
      <c r="X109" s="351"/>
      <c r="Y109" s="351"/>
      <c r="Z109" s="351"/>
      <c r="AA109" s="352"/>
      <c r="AB109" s="350"/>
      <c r="AC109" s="351"/>
      <c r="AD109" s="351"/>
      <c r="AE109" s="351"/>
      <c r="AF109" s="351"/>
      <c r="AG109" s="352"/>
      <c r="AH109" s="19"/>
    </row>
    <row r="110" spans="3:54" s="5" customFormat="1" ht="5.25" customHeight="1">
      <c r="C110" s="425"/>
      <c r="D110" s="425"/>
      <c r="E110" s="425"/>
      <c r="F110" s="425"/>
      <c r="G110" s="425"/>
      <c r="H110" s="426"/>
      <c r="I110" s="426"/>
      <c r="J110" s="426"/>
      <c r="K110" s="426"/>
      <c r="L110" s="426"/>
      <c r="M110" s="426"/>
      <c r="N110" s="426"/>
      <c r="O110" s="426"/>
      <c r="P110" s="426"/>
      <c r="Q110" s="426"/>
      <c r="R110" s="426"/>
      <c r="S110" s="426"/>
      <c r="T110" s="381"/>
      <c r="U110" s="381"/>
      <c r="V110" s="435"/>
      <c r="W110" s="435"/>
      <c r="X110" s="435"/>
      <c r="Y110" s="435"/>
      <c r="Z110" s="435"/>
      <c r="AA110" s="435"/>
      <c r="AB110" s="435"/>
      <c r="AC110" s="435"/>
      <c r="AD110" s="435"/>
      <c r="AE110" s="435"/>
      <c r="AF110" s="435"/>
      <c r="AG110" s="435"/>
      <c r="AH110" s="20"/>
      <c r="AN110" s="43"/>
      <c r="AO110" s="43"/>
      <c r="AP110" s="43"/>
      <c r="AQ110" s="43"/>
      <c r="AR110" s="27"/>
      <c r="AS110" s="27"/>
      <c r="AT110" s="27"/>
      <c r="AU110" s="27"/>
      <c r="AV110" s="27"/>
      <c r="AW110" s="27"/>
      <c r="AX110" s="27"/>
      <c r="AY110" s="27"/>
      <c r="AZ110" s="44"/>
      <c r="BA110" s="44"/>
      <c r="BB110" s="44"/>
    </row>
    <row r="111" spans="3:34" ht="15" customHeight="1">
      <c r="C111" s="404" t="s">
        <v>571</v>
      </c>
      <c r="D111" s="404"/>
      <c r="E111" s="405" t="s">
        <v>331</v>
      </c>
      <c r="F111" s="406"/>
      <c r="G111" s="407"/>
      <c r="H111" s="414" t="s">
        <v>13</v>
      </c>
      <c r="I111" s="415"/>
      <c r="J111" s="415"/>
      <c r="K111" s="415"/>
      <c r="L111" s="415"/>
      <c r="M111" s="415"/>
      <c r="N111" s="415"/>
      <c r="O111" s="415"/>
      <c r="P111" s="415"/>
      <c r="Q111" s="415"/>
      <c r="R111" s="415"/>
      <c r="S111" s="415"/>
      <c r="T111" s="419" t="s">
        <v>703</v>
      </c>
      <c r="U111" s="420"/>
      <c r="V111" s="400" t="s">
        <v>417</v>
      </c>
      <c r="W111" s="401"/>
      <c r="X111" s="401"/>
      <c r="Y111" s="401"/>
      <c r="Z111" s="401"/>
      <c r="AA111" s="401"/>
      <c r="AB111" s="401"/>
      <c r="AC111" s="401"/>
      <c r="AD111" s="401"/>
      <c r="AE111" s="401"/>
      <c r="AF111" s="401"/>
      <c r="AG111" s="402"/>
      <c r="AH111" s="19"/>
    </row>
    <row r="112" spans="3:34" ht="15" customHeight="1">
      <c r="C112" s="404"/>
      <c r="D112" s="404"/>
      <c r="E112" s="408"/>
      <c r="F112" s="409"/>
      <c r="G112" s="410"/>
      <c r="H112" s="416"/>
      <c r="I112" s="381"/>
      <c r="J112" s="381"/>
      <c r="K112" s="381"/>
      <c r="L112" s="381"/>
      <c r="M112" s="381"/>
      <c r="N112" s="381"/>
      <c r="O112" s="381"/>
      <c r="P112" s="381"/>
      <c r="Q112" s="381"/>
      <c r="R112" s="381"/>
      <c r="S112" s="381"/>
      <c r="T112" s="421"/>
      <c r="U112" s="422"/>
      <c r="V112" s="405" t="s">
        <v>577</v>
      </c>
      <c r="W112" s="406"/>
      <c r="X112" s="406"/>
      <c r="Y112" s="406"/>
      <c r="Z112" s="406"/>
      <c r="AA112" s="406"/>
      <c r="AB112" s="455" t="s">
        <v>578</v>
      </c>
      <c r="AC112" s="456"/>
      <c r="AD112" s="456"/>
      <c r="AE112" s="456"/>
      <c r="AF112" s="456"/>
      <c r="AG112" s="457"/>
      <c r="AH112" s="19"/>
    </row>
    <row r="113" spans="3:34" ht="27" customHeight="1">
      <c r="C113" s="404"/>
      <c r="D113" s="404"/>
      <c r="E113" s="411"/>
      <c r="F113" s="412"/>
      <c r="G113" s="413"/>
      <c r="H113" s="417"/>
      <c r="I113" s="418"/>
      <c r="J113" s="418"/>
      <c r="K113" s="418"/>
      <c r="L113" s="418"/>
      <c r="M113" s="418"/>
      <c r="N113" s="418"/>
      <c r="O113" s="418"/>
      <c r="P113" s="418"/>
      <c r="Q113" s="418"/>
      <c r="R113" s="418"/>
      <c r="S113" s="418"/>
      <c r="T113" s="423"/>
      <c r="U113" s="424"/>
      <c r="V113" s="411"/>
      <c r="W113" s="412"/>
      <c r="X113" s="412"/>
      <c r="Y113" s="412"/>
      <c r="Z113" s="412"/>
      <c r="AA113" s="412"/>
      <c r="AB113" s="458"/>
      <c r="AC113" s="459"/>
      <c r="AD113" s="459"/>
      <c r="AE113" s="459"/>
      <c r="AF113" s="459"/>
      <c r="AG113" s="460"/>
      <c r="AH113" s="19"/>
    </row>
    <row r="114" spans="3:34" ht="10.5" customHeight="1">
      <c r="C114" s="325">
        <v>1</v>
      </c>
      <c r="D114" s="325"/>
      <c r="E114" s="325">
        <v>2</v>
      </c>
      <c r="F114" s="325"/>
      <c r="G114" s="325"/>
      <c r="H114" s="295">
        <v>3</v>
      </c>
      <c r="I114" s="295"/>
      <c r="J114" s="295"/>
      <c r="K114" s="295"/>
      <c r="L114" s="295"/>
      <c r="M114" s="295"/>
      <c r="N114" s="295"/>
      <c r="O114" s="295"/>
      <c r="P114" s="295"/>
      <c r="Q114" s="295"/>
      <c r="R114" s="295"/>
      <c r="S114" s="295"/>
      <c r="T114" s="295">
        <v>4</v>
      </c>
      <c r="U114" s="295"/>
      <c r="V114" s="364" t="s">
        <v>330</v>
      </c>
      <c r="W114" s="461"/>
      <c r="X114" s="461"/>
      <c r="Y114" s="461"/>
      <c r="Z114" s="461"/>
      <c r="AA114" s="365"/>
      <c r="AB114" s="326">
        <v>6</v>
      </c>
      <c r="AC114" s="327"/>
      <c r="AD114" s="327"/>
      <c r="AE114" s="327"/>
      <c r="AF114" s="327"/>
      <c r="AG114" s="328"/>
      <c r="AH114" s="19"/>
    </row>
    <row r="115" spans="3:34" ht="31.5" customHeight="1">
      <c r="C115" s="325"/>
      <c r="D115" s="325"/>
      <c r="E115" s="325"/>
      <c r="F115" s="325"/>
      <c r="G115" s="325"/>
      <c r="H115" s="397" t="s">
        <v>506</v>
      </c>
      <c r="I115" s="397"/>
      <c r="J115" s="397"/>
      <c r="K115" s="397"/>
      <c r="L115" s="397"/>
      <c r="M115" s="397"/>
      <c r="N115" s="397"/>
      <c r="O115" s="397"/>
      <c r="P115" s="397"/>
      <c r="Q115" s="397"/>
      <c r="R115" s="397"/>
      <c r="S115" s="397"/>
      <c r="T115" s="295">
        <v>175</v>
      </c>
      <c r="U115" s="295"/>
      <c r="V115" s="462">
        <f>V116+V117+V118+V119</f>
        <v>80077</v>
      </c>
      <c r="W115" s="463"/>
      <c r="X115" s="463"/>
      <c r="Y115" s="463"/>
      <c r="Z115" s="463"/>
      <c r="AA115" s="464"/>
      <c r="AB115" s="462">
        <f>AB116+AB117+AB118+AB119</f>
        <v>209150</v>
      </c>
      <c r="AC115" s="463"/>
      <c r="AD115" s="463"/>
      <c r="AE115" s="463"/>
      <c r="AF115" s="463"/>
      <c r="AG115" s="464"/>
      <c r="AH115" s="19"/>
    </row>
    <row r="116" spans="3:34" ht="30" customHeight="1">
      <c r="C116" s="325" t="s">
        <v>133</v>
      </c>
      <c r="D116" s="325"/>
      <c r="E116" s="325" t="s">
        <v>507</v>
      </c>
      <c r="F116" s="325"/>
      <c r="G116" s="325"/>
      <c r="H116" s="397" t="s">
        <v>512</v>
      </c>
      <c r="I116" s="397"/>
      <c r="J116" s="397"/>
      <c r="K116" s="397"/>
      <c r="L116" s="397"/>
      <c r="M116" s="397"/>
      <c r="N116" s="397"/>
      <c r="O116" s="397"/>
      <c r="P116" s="397"/>
      <c r="Q116" s="397"/>
      <c r="R116" s="397"/>
      <c r="S116" s="397"/>
      <c r="T116" s="295">
        <v>176</v>
      </c>
      <c r="U116" s="295"/>
      <c r="V116" s="350">
        <v>80077</v>
      </c>
      <c r="W116" s="351"/>
      <c r="X116" s="351"/>
      <c r="Y116" s="351"/>
      <c r="Z116" s="351"/>
      <c r="AA116" s="352"/>
      <c r="AB116" s="350">
        <v>209150</v>
      </c>
      <c r="AC116" s="351"/>
      <c r="AD116" s="351"/>
      <c r="AE116" s="351"/>
      <c r="AF116" s="351"/>
      <c r="AG116" s="352"/>
      <c r="AH116" s="19"/>
    </row>
    <row r="117" spans="3:34" ht="30" customHeight="1">
      <c r="C117" s="325" t="s">
        <v>134</v>
      </c>
      <c r="D117" s="325"/>
      <c r="E117" s="325" t="s">
        <v>508</v>
      </c>
      <c r="F117" s="325"/>
      <c r="G117" s="325"/>
      <c r="H117" s="397" t="s">
        <v>513</v>
      </c>
      <c r="I117" s="397"/>
      <c r="J117" s="397"/>
      <c r="K117" s="397"/>
      <c r="L117" s="397"/>
      <c r="M117" s="397"/>
      <c r="N117" s="397"/>
      <c r="O117" s="397"/>
      <c r="P117" s="397"/>
      <c r="Q117" s="397"/>
      <c r="R117" s="397"/>
      <c r="S117" s="397"/>
      <c r="T117" s="295">
        <v>177</v>
      </c>
      <c r="U117" s="295"/>
      <c r="V117" s="350"/>
      <c r="W117" s="351"/>
      <c r="X117" s="351"/>
      <c r="Y117" s="351"/>
      <c r="Z117" s="351"/>
      <c r="AA117" s="352"/>
      <c r="AB117" s="350"/>
      <c r="AC117" s="351"/>
      <c r="AD117" s="351"/>
      <c r="AE117" s="351"/>
      <c r="AF117" s="351"/>
      <c r="AG117" s="352"/>
      <c r="AH117" s="19"/>
    </row>
    <row r="118" spans="3:34" ht="42.75" customHeight="1">
      <c r="C118" s="325" t="s">
        <v>135</v>
      </c>
      <c r="D118" s="325"/>
      <c r="E118" s="325" t="s">
        <v>509</v>
      </c>
      <c r="F118" s="325"/>
      <c r="G118" s="325"/>
      <c r="H118" s="403" t="s">
        <v>514</v>
      </c>
      <c r="I118" s="397"/>
      <c r="J118" s="397"/>
      <c r="K118" s="397"/>
      <c r="L118" s="397"/>
      <c r="M118" s="397"/>
      <c r="N118" s="397"/>
      <c r="O118" s="397"/>
      <c r="P118" s="397"/>
      <c r="Q118" s="397"/>
      <c r="R118" s="397"/>
      <c r="S118" s="397"/>
      <c r="T118" s="295">
        <v>178</v>
      </c>
      <c r="U118" s="295"/>
      <c r="V118" s="350"/>
      <c r="W118" s="351"/>
      <c r="X118" s="351"/>
      <c r="Y118" s="351"/>
      <c r="Z118" s="351"/>
      <c r="AA118" s="352"/>
      <c r="AB118" s="350"/>
      <c r="AC118" s="351"/>
      <c r="AD118" s="351"/>
      <c r="AE118" s="351"/>
      <c r="AF118" s="351"/>
      <c r="AG118" s="352"/>
      <c r="AH118" s="19"/>
    </row>
    <row r="119" spans="3:34" ht="31.5" customHeight="1">
      <c r="C119" s="325" t="s">
        <v>136</v>
      </c>
      <c r="D119" s="325"/>
      <c r="E119" s="325" t="s">
        <v>510</v>
      </c>
      <c r="F119" s="325"/>
      <c r="G119" s="325"/>
      <c r="H119" s="397" t="s">
        <v>515</v>
      </c>
      <c r="I119" s="397"/>
      <c r="J119" s="397"/>
      <c r="K119" s="397"/>
      <c r="L119" s="397"/>
      <c r="M119" s="397"/>
      <c r="N119" s="397"/>
      <c r="O119" s="397"/>
      <c r="P119" s="397"/>
      <c r="Q119" s="397"/>
      <c r="R119" s="397"/>
      <c r="S119" s="397"/>
      <c r="T119" s="295">
        <v>179</v>
      </c>
      <c r="U119" s="295"/>
      <c r="V119" s="350"/>
      <c r="W119" s="351"/>
      <c r="X119" s="351"/>
      <c r="Y119" s="351"/>
      <c r="Z119" s="351"/>
      <c r="AA119" s="352"/>
      <c r="AB119" s="350"/>
      <c r="AC119" s="351"/>
      <c r="AD119" s="351"/>
      <c r="AE119" s="351"/>
      <c r="AF119" s="351"/>
      <c r="AG119" s="352"/>
      <c r="AH119" s="19"/>
    </row>
    <row r="120" spans="3:34" ht="31.5" customHeight="1">
      <c r="C120" s="325" t="s">
        <v>137</v>
      </c>
      <c r="D120" s="325"/>
      <c r="E120" s="325" t="s">
        <v>511</v>
      </c>
      <c r="F120" s="325"/>
      <c r="G120" s="325"/>
      <c r="H120" s="403" t="s">
        <v>516</v>
      </c>
      <c r="I120" s="397"/>
      <c r="J120" s="397"/>
      <c r="K120" s="397"/>
      <c r="L120" s="397"/>
      <c r="M120" s="397"/>
      <c r="N120" s="397"/>
      <c r="O120" s="397"/>
      <c r="P120" s="397"/>
      <c r="Q120" s="397"/>
      <c r="R120" s="397"/>
      <c r="S120" s="397"/>
      <c r="T120" s="295">
        <v>180</v>
      </c>
      <c r="U120" s="295"/>
      <c r="V120" s="350"/>
      <c r="W120" s="351"/>
      <c r="X120" s="351"/>
      <c r="Y120" s="351"/>
      <c r="Z120" s="351"/>
      <c r="AA120" s="352"/>
      <c r="AB120" s="350"/>
      <c r="AC120" s="351"/>
      <c r="AD120" s="351"/>
      <c r="AE120" s="351"/>
      <c r="AF120" s="351"/>
      <c r="AG120" s="352"/>
      <c r="AH120" s="19"/>
    </row>
    <row r="121" spans="3:34" ht="31.5" customHeight="1">
      <c r="C121" s="325"/>
      <c r="D121" s="325"/>
      <c r="E121" s="325"/>
      <c r="F121" s="325"/>
      <c r="G121" s="325"/>
      <c r="H121" s="403" t="s">
        <v>710</v>
      </c>
      <c r="I121" s="397"/>
      <c r="J121" s="397"/>
      <c r="K121" s="397"/>
      <c r="L121" s="397"/>
      <c r="M121" s="397"/>
      <c r="N121" s="397"/>
      <c r="O121" s="397"/>
      <c r="P121" s="397"/>
      <c r="Q121" s="397"/>
      <c r="R121" s="397"/>
      <c r="S121" s="397"/>
      <c r="T121" s="295">
        <v>181</v>
      </c>
      <c r="U121" s="295"/>
      <c r="V121" s="462">
        <f>V122+V123+V124+V125+V126+V127+V128</f>
        <v>0</v>
      </c>
      <c r="W121" s="463"/>
      <c r="X121" s="463"/>
      <c r="Y121" s="463"/>
      <c r="Z121" s="463"/>
      <c r="AA121" s="464"/>
      <c r="AB121" s="462">
        <f>AB122+AB123+AB124+AB125+AB126+AB127+AB128</f>
        <v>0</v>
      </c>
      <c r="AC121" s="463"/>
      <c r="AD121" s="463"/>
      <c r="AE121" s="463"/>
      <c r="AF121" s="463"/>
      <c r="AG121" s="464"/>
      <c r="AH121" s="19"/>
    </row>
    <row r="122" spans="3:34" ht="31.5" customHeight="1">
      <c r="C122" s="325" t="s">
        <v>138</v>
      </c>
      <c r="D122" s="325"/>
      <c r="E122" s="325" t="s">
        <v>517</v>
      </c>
      <c r="F122" s="325"/>
      <c r="G122" s="325"/>
      <c r="H122" s="397" t="s">
        <v>524</v>
      </c>
      <c r="I122" s="397"/>
      <c r="J122" s="397"/>
      <c r="K122" s="397"/>
      <c r="L122" s="397"/>
      <c r="M122" s="397"/>
      <c r="N122" s="397"/>
      <c r="O122" s="397"/>
      <c r="P122" s="397"/>
      <c r="Q122" s="397"/>
      <c r="R122" s="397"/>
      <c r="S122" s="397"/>
      <c r="T122" s="295">
        <v>182</v>
      </c>
      <c r="U122" s="295"/>
      <c r="V122" s="350"/>
      <c r="W122" s="351"/>
      <c r="X122" s="351"/>
      <c r="Y122" s="351"/>
      <c r="Z122" s="351"/>
      <c r="AA122" s="352"/>
      <c r="AB122" s="350"/>
      <c r="AC122" s="351"/>
      <c r="AD122" s="351"/>
      <c r="AE122" s="351"/>
      <c r="AF122" s="351"/>
      <c r="AG122" s="352"/>
      <c r="AH122" s="19"/>
    </row>
    <row r="123" spans="3:34" ht="31.5" customHeight="1">
      <c r="C123" s="325" t="s">
        <v>139</v>
      </c>
      <c r="D123" s="325"/>
      <c r="E123" s="325" t="s">
        <v>518</v>
      </c>
      <c r="F123" s="325"/>
      <c r="G123" s="325"/>
      <c r="H123" s="397" t="s">
        <v>525</v>
      </c>
      <c r="I123" s="397"/>
      <c r="J123" s="397"/>
      <c r="K123" s="397"/>
      <c r="L123" s="397"/>
      <c r="M123" s="397"/>
      <c r="N123" s="397"/>
      <c r="O123" s="397"/>
      <c r="P123" s="397"/>
      <c r="Q123" s="397"/>
      <c r="R123" s="397"/>
      <c r="S123" s="397"/>
      <c r="T123" s="295">
        <v>183</v>
      </c>
      <c r="U123" s="295"/>
      <c r="V123" s="350"/>
      <c r="W123" s="351"/>
      <c r="X123" s="351"/>
      <c r="Y123" s="351"/>
      <c r="Z123" s="351"/>
      <c r="AA123" s="352"/>
      <c r="AB123" s="350"/>
      <c r="AC123" s="351"/>
      <c r="AD123" s="351"/>
      <c r="AE123" s="351"/>
      <c r="AF123" s="351"/>
      <c r="AG123" s="352"/>
      <c r="AH123" s="19"/>
    </row>
    <row r="124" spans="3:34" ht="31.5" customHeight="1">
      <c r="C124" s="325" t="s">
        <v>140</v>
      </c>
      <c r="D124" s="325"/>
      <c r="E124" s="325" t="s">
        <v>519</v>
      </c>
      <c r="F124" s="325"/>
      <c r="G124" s="325"/>
      <c r="H124" s="397" t="s">
        <v>526</v>
      </c>
      <c r="I124" s="397"/>
      <c r="J124" s="397"/>
      <c r="K124" s="397"/>
      <c r="L124" s="397"/>
      <c r="M124" s="397"/>
      <c r="N124" s="397"/>
      <c r="O124" s="397"/>
      <c r="P124" s="397"/>
      <c r="Q124" s="397"/>
      <c r="R124" s="397"/>
      <c r="S124" s="397"/>
      <c r="T124" s="295">
        <v>184</v>
      </c>
      <c r="U124" s="295"/>
      <c r="V124" s="350"/>
      <c r="W124" s="351"/>
      <c r="X124" s="351"/>
      <c r="Y124" s="351"/>
      <c r="Z124" s="351"/>
      <c r="AA124" s="352"/>
      <c r="AB124" s="350"/>
      <c r="AC124" s="351"/>
      <c r="AD124" s="351"/>
      <c r="AE124" s="351"/>
      <c r="AF124" s="351"/>
      <c r="AG124" s="352"/>
      <c r="AH124" s="19"/>
    </row>
    <row r="125" spans="3:34" ht="27.75" customHeight="1">
      <c r="C125" s="325" t="s">
        <v>141</v>
      </c>
      <c r="D125" s="325"/>
      <c r="E125" s="325" t="s">
        <v>520</v>
      </c>
      <c r="F125" s="325"/>
      <c r="G125" s="325"/>
      <c r="H125" s="397" t="s">
        <v>527</v>
      </c>
      <c r="I125" s="397"/>
      <c r="J125" s="397"/>
      <c r="K125" s="397"/>
      <c r="L125" s="397"/>
      <c r="M125" s="397"/>
      <c r="N125" s="397"/>
      <c r="O125" s="397"/>
      <c r="P125" s="397"/>
      <c r="Q125" s="397"/>
      <c r="R125" s="397"/>
      <c r="S125" s="397"/>
      <c r="T125" s="295">
        <v>185</v>
      </c>
      <c r="U125" s="295"/>
      <c r="V125" s="350"/>
      <c r="W125" s="351"/>
      <c r="X125" s="351"/>
      <c r="Y125" s="351"/>
      <c r="Z125" s="351"/>
      <c r="AA125" s="352"/>
      <c r="AB125" s="350"/>
      <c r="AC125" s="351"/>
      <c r="AD125" s="351"/>
      <c r="AE125" s="351"/>
      <c r="AF125" s="351"/>
      <c r="AG125" s="352"/>
      <c r="AH125" s="19"/>
    </row>
    <row r="126" spans="3:34" ht="27.75" customHeight="1">
      <c r="C126" s="325" t="s">
        <v>142</v>
      </c>
      <c r="D126" s="325"/>
      <c r="E126" s="325" t="s">
        <v>521</v>
      </c>
      <c r="F126" s="325"/>
      <c r="G126" s="325"/>
      <c r="H126" s="397" t="s">
        <v>711</v>
      </c>
      <c r="I126" s="397"/>
      <c r="J126" s="397"/>
      <c r="K126" s="397"/>
      <c r="L126" s="397"/>
      <c r="M126" s="397"/>
      <c r="N126" s="397"/>
      <c r="O126" s="397"/>
      <c r="P126" s="397"/>
      <c r="Q126" s="397"/>
      <c r="R126" s="397"/>
      <c r="S126" s="397"/>
      <c r="T126" s="295">
        <v>186</v>
      </c>
      <c r="U126" s="295"/>
      <c r="V126" s="350"/>
      <c r="W126" s="351"/>
      <c r="X126" s="351"/>
      <c r="Y126" s="351"/>
      <c r="Z126" s="351"/>
      <c r="AA126" s="352"/>
      <c r="AB126" s="350"/>
      <c r="AC126" s="351"/>
      <c r="AD126" s="351"/>
      <c r="AE126" s="351"/>
      <c r="AF126" s="351"/>
      <c r="AG126" s="352"/>
      <c r="AH126" s="19"/>
    </row>
    <row r="127" spans="3:34" ht="27.75" customHeight="1">
      <c r="C127" s="325" t="s">
        <v>143</v>
      </c>
      <c r="D127" s="325"/>
      <c r="E127" s="325" t="s">
        <v>522</v>
      </c>
      <c r="F127" s="325"/>
      <c r="G127" s="325"/>
      <c r="H127" s="397" t="s">
        <v>528</v>
      </c>
      <c r="I127" s="397"/>
      <c r="J127" s="397"/>
      <c r="K127" s="397"/>
      <c r="L127" s="397"/>
      <c r="M127" s="397"/>
      <c r="N127" s="397"/>
      <c r="O127" s="397"/>
      <c r="P127" s="397"/>
      <c r="Q127" s="397"/>
      <c r="R127" s="397"/>
      <c r="S127" s="397"/>
      <c r="T127" s="295">
        <v>187</v>
      </c>
      <c r="U127" s="295"/>
      <c r="V127" s="350"/>
      <c r="W127" s="351"/>
      <c r="X127" s="351"/>
      <c r="Y127" s="351"/>
      <c r="Z127" s="351"/>
      <c r="AA127" s="352"/>
      <c r="AB127" s="350"/>
      <c r="AC127" s="351"/>
      <c r="AD127" s="351"/>
      <c r="AE127" s="351"/>
      <c r="AF127" s="351"/>
      <c r="AG127" s="352"/>
      <c r="AH127" s="19"/>
    </row>
    <row r="128" spans="3:34" ht="27.75" customHeight="1">
      <c r="C128" s="325" t="s">
        <v>144</v>
      </c>
      <c r="D128" s="325"/>
      <c r="E128" s="325" t="s">
        <v>523</v>
      </c>
      <c r="F128" s="325"/>
      <c r="G128" s="325"/>
      <c r="H128" s="397" t="s">
        <v>529</v>
      </c>
      <c r="I128" s="397"/>
      <c r="J128" s="397"/>
      <c r="K128" s="397"/>
      <c r="L128" s="397"/>
      <c r="M128" s="397"/>
      <c r="N128" s="397"/>
      <c r="O128" s="397"/>
      <c r="P128" s="397"/>
      <c r="Q128" s="397"/>
      <c r="R128" s="397"/>
      <c r="S128" s="397"/>
      <c r="T128" s="295">
        <v>188</v>
      </c>
      <c r="U128" s="295"/>
      <c r="V128" s="350"/>
      <c r="W128" s="351"/>
      <c r="X128" s="351"/>
      <c r="Y128" s="351"/>
      <c r="Z128" s="351"/>
      <c r="AA128" s="352"/>
      <c r="AB128" s="350"/>
      <c r="AC128" s="351"/>
      <c r="AD128" s="351"/>
      <c r="AE128" s="351"/>
      <c r="AF128" s="351"/>
      <c r="AG128" s="352"/>
      <c r="AH128" s="19"/>
    </row>
    <row r="129" spans="3:34" ht="3" customHeight="1">
      <c r="C129" s="425"/>
      <c r="D129" s="425"/>
      <c r="E129" s="425"/>
      <c r="F129" s="425"/>
      <c r="G129" s="425"/>
      <c r="H129" s="426"/>
      <c r="I129" s="426"/>
      <c r="J129" s="426"/>
      <c r="K129" s="426"/>
      <c r="L129" s="426"/>
      <c r="M129" s="426"/>
      <c r="N129" s="426"/>
      <c r="O129" s="426"/>
      <c r="P129" s="426"/>
      <c r="Q129" s="426"/>
      <c r="R129" s="426"/>
      <c r="S129" s="426"/>
      <c r="T129" s="381"/>
      <c r="U129" s="381"/>
      <c r="V129" s="435"/>
      <c r="W129" s="435"/>
      <c r="X129" s="435"/>
      <c r="Y129" s="435"/>
      <c r="Z129" s="435"/>
      <c r="AA129" s="435"/>
      <c r="AB129" s="435"/>
      <c r="AC129" s="435"/>
      <c r="AD129" s="435"/>
      <c r="AE129" s="435"/>
      <c r="AF129" s="435"/>
      <c r="AG129" s="435"/>
      <c r="AH129" s="19"/>
    </row>
    <row r="130" spans="3:34" ht="15" customHeight="1">
      <c r="C130" s="404" t="s">
        <v>571</v>
      </c>
      <c r="D130" s="404"/>
      <c r="E130" s="405" t="s">
        <v>331</v>
      </c>
      <c r="F130" s="406"/>
      <c r="G130" s="407"/>
      <c r="H130" s="414" t="s">
        <v>13</v>
      </c>
      <c r="I130" s="415"/>
      <c r="J130" s="415"/>
      <c r="K130" s="415"/>
      <c r="L130" s="415"/>
      <c r="M130" s="415"/>
      <c r="N130" s="415"/>
      <c r="O130" s="415"/>
      <c r="P130" s="415"/>
      <c r="Q130" s="415"/>
      <c r="R130" s="415"/>
      <c r="S130" s="415"/>
      <c r="T130" s="419" t="s">
        <v>703</v>
      </c>
      <c r="U130" s="420"/>
      <c r="V130" s="400" t="s">
        <v>417</v>
      </c>
      <c r="W130" s="401"/>
      <c r="X130" s="401"/>
      <c r="Y130" s="401"/>
      <c r="Z130" s="401"/>
      <c r="AA130" s="401"/>
      <c r="AB130" s="401"/>
      <c r="AC130" s="401"/>
      <c r="AD130" s="401"/>
      <c r="AE130" s="401"/>
      <c r="AF130" s="401"/>
      <c r="AG130" s="402"/>
      <c r="AH130" s="19"/>
    </row>
    <row r="131" spans="3:34" ht="15" customHeight="1">
      <c r="C131" s="404"/>
      <c r="D131" s="404"/>
      <c r="E131" s="408"/>
      <c r="F131" s="409"/>
      <c r="G131" s="410"/>
      <c r="H131" s="416"/>
      <c r="I131" s="381"/>
      <c r="J131" s="381"/>
      <c r="K131" s="381"/>
      <c r="L131" s="381"/>
      <c r="M131" s="381"/>
      <c r="N131" s="381"/>
      <c r="O131" s="381"/>
      <c r="P131" s="381"/>
      <c r="Q131" s="381"/>
      <c r="R131" s="381"/>
      <c r="S131" s="381"/>
      <c r="T131" s="421"/>
      <c r="U131" s="422"/>
      <c r="V131" s="405" t="s">
        <v>577</v>
      </c>
      <c r="W131" s="406"/>
      <c r="X131" s="406"/>
      <c r="Y131" s="406"/>
      <c r="Z131" s="406"/>
      <c r="AA131" s="406"/>
      <c r="AB131" s="455" t="s">
        <v>578</v>
      </c>
      <c r="AC131" s="456"/>
      <c r="AD131" s="456"/>
      <c r="AE131" s="456"/>
      <c r="AF131" s="456"/>
      <c r="AG131" s="457"/>
      <c r="AH131" s="19"/>
    </row>
    <row r="132" spans="3:34" ht="27" customHeight="1">
      <c r="C132" s="404"/>
      <c r="D132" s="404"/>
      <c r="E132" s="411"/>
      <c r="F132" s="412"/>
      <c r="G132" s="413"/>
      <c r="H132" s="417"/>
      <c r="I132" s="418"/>
      <c r="J132" s="418"/>
      <c r="K132" s="418"/>
      <c r="L132" s="418"/>
      <c r="M132" s="418"/>
      <c r="N132" s="418"/>
      <c r="O132" s="418"/>
      <c r="P132" s="418"/>
      <c r="Q132" s="418"/>
      <c r="R132" s="418"/>
      <c r="S132" s="418"/>
      <c r="T132" s="423"/>
      <c r="U132" s="424"/>
      <c r="V132" s="411"/>
      <c r="W132" s="412"/>
      <c r="X132" s="412"/>
      <c r="Y132" s="412"/>
      <c r="Z132" s="412"/>
      <c r="AA132" s="412"/>
      <c r="AB132" s="458"/>
      <c r="AC132" s="459"/>
      <c r="AD132" s="459"/>
      <c r="AE132" s="459"/>
      <c r="AF132" s="459"/>
      <c r="AG132" s="460"/>
      <c r="AH132" s="19"/>
    </row>
    <row r="133" spans="3:34" ht="10.5" customHeight="1">
      <c r="C133" s="325">
        <v>1</v>
      </c>
      <c r="D133" s="325"/>
      <c r="E133" s="325">
        <v>2</v>
      </c>
      <c r="F133" s="325"/>
      <c r="G133" s="325"/>
      <c r="H133" s="295">
        <v>3</v>
      </c>
      <c r="I133" s="295"/>
      <c r="J133" s="295"/>
      <c r="K133" s="295"/>
      <c r="L133" s="295"/>
      <c r="M133" s="295"/>
      <c r="N133" s="295"/>
      <c r="O133" s="295"/>
      <c r="P133" s="295"/>
      <c r="Q133" s="295"/>
      <c r="R133" s="295"/>
      <c r="S133" s="295"/>
      <c r="T133" s="295">
        <v>4</v>
      </c>
      <c r="U133" s="295"/>
      <c r="V133" s="364" t="s">
        <v>330</v>
      </c>
      <c r="W133" s="461"/>
      <c r="X133" s="461"/>
      <c r="Y133" s="461"/>
      <c r="Z133" s="461"/>
      <c r="AA133" s="365"/>
      <c r="AB133" s="326">
        <v>6</v>
      </c>
      <c r="AC133" s="327"/>
      <c r="AD133" s="327"/>
      <c r="AE133" s="327"/>
      <c r="AF133" s="327"/>
      <c r="AG133" s="328"/>
      <c r="AH133" s="19"/>
    </row>
    <row r="134" spans="3:34" ht="40.5" customHeight="1">
      <c r="C134" s="325"/>
      <c r="D134" s="325"/>
      <c r="E134" s="325"/>
      <c r="F134" s="325"/>
      <c r="G134" s="325"/>
      <c r="H134" s="403" t="s">
        <v>530</v>
      </c>
      <c r="I134" s="397"/>
      <c r="J134" s="397"/>
      <c r="K134" s="397"/>
      <c r="L134" s="397"/>
      <c r="M134" s="397"/>
      <c r="N134" s="397"/>
      <c r="O134" s="397"/>
      <c r="P134" s="397"/>
      <c r="Q134" s="397"/>
      <c r="R134" s="397"/>
      <c r="S134" s="397"/>
      <c r="T134" s="295">
        <v>189</v>
      </c>
      <c r="U134" s="295"/>
      <c r="V134" s="462">
        <f>V135+V136+V137+V138+V139</f>
        <v>2500</v>
      </c>
      <c r="W134" s="463"/>
      <c r="X134" s="463"/>
      <c r="Y134" s="463"/>
      <c r="Z134" s="463"/>
      <c r="AA134" s="464"/>
      <c r="AB134" s="462">
        <f>AB135+AB136+AB137+AB138+AB139</f>
        <v>2500</v>
      </c>
      <c r="AC134" s="463"/>
      <c r="AD134" s="463"/>
      <c r="AE134" s="463"/>
      <c r="AF134" s="463"/>
      <c r="AG134" s="464"/>
      <c r="AH134" s="19"/>
    </row>
    <row r="135" spans="3:34" ht="25.5" customHeight="1">
      <c r="C135" s="325" t="s">
        <v>145</v>
      </c>
      <c r="D135" s="325"/>
      <c r="E135" s="325" t="s">
        <v>531</v>
      </c>
      <c r="F135" s="325"/>
      <c r="G135" s="325"/>
      <c r="H135" s="397" t="s">
        <v>574</v>
      </c>
      <c r="I135" s="397"/>
      <c r="J135" s="397"/>
      <c r="K135" s="397"/>
      <c r="L135" s="397"/>
      <c r="M135" s="397"/>
      <c r="N135" s="397"/>
      <c r="O135" s="397"/>
      <c r="P135" s="397"/>
      <c r="Q135" s="397"/>
      <c r="R135" s="397"/>
      <c r="S135" s="397"/>
      <c r="T135" s="295">
        <v>190</v>
      </c>
      <c r="U135" s="295"/>
      <c r="V135" s="350"/>
      <c r="W135" s="351"/>
      <c r="X135" s="351"/>
      <c r="Y135" s="351"/>
      <c r="Z135" s="351"/>
      <c r="AA135" s="352"/>
      <c r="AB135" s="350"/>
      <c r="AC135" s="351"/>
      <c r="AD135" s="351"/>
      <c r="AE135" s="351"/>
      <c r="AF135" s="351"/>
      <c r="AG135" s="352"/>
      <c r="AH135" s="19"/>
    </row>
    <row r="136" spans="3:34" ht="25.5" customHeight="1">
      <c r="C136" s="325"/>
      <c r="D136" s="325"/>
      <c r="E136" s="325" t="s">
        <v>532</v>
      </c>
      <c r="F136" s="325"/>
      <c r="G136" s="325"/>
      <c r="H136" s="397" t="s">
        <v>542</v>
      </c>
      <c r="I136" s="397"/>
      <c r="J136" s="397"/>
      <c r="K136" s="397"/>
      <c r="L136" s="397"/>
      <c r="M136" s="397"/>
      <c r="N136" s="397"/>
      <c r="O136" s="397"/>
      <c r="P136" s="397"/>
      <c r="Q136" s="397"/>
      <c r="R136" s="397"/>
      <c r="S136" s="397"/>
      <c r="T136" s="295">
        <v>191</v>
      </c>
      <c r="U136" s="295"/>
      <c r="V136" s="350"/>
      <c r="W136" s="351"/>
      <c r="X136" s="351"/>
      <c r="Y136" s="351"/>
      <c r="Z136" s="351"/>
      <c r="AA136" s="352"/>
      <c r="AB136" s="350"/>
      <c r="AC136" s="351"/>
      <c r="AD136" s="351"/>
      <c r="AE136" s="351"/>
      <c r="AF136" s="351"/>
      <c r="AG136" s="352"/>
      <c r="AH136" s="19"/>
    </row>
    <row r="137" spans="3:34" ht="25.5" customHeight="1">
      <c r="C137" s="325" t="s">
        <v>146</v>
      </c>
      <c r="D137" s="325"/>
      <c r="E137" s="325" t="s">
        <v>533</v>
      </c>
      <c r="F137" s="325"/>
      <c r="G137" s="325"/>
      <c r="H137" s="397" t="s">
        <v>543</v>
      </c>
      <c r="I137" s="397"/>
      <c r="J137" s="397"/>
      <c r="K137" s="397"/>
      <c r="L137" s="397"/>
      <c r="M137" s="397"/>
      <c r="N137" s="397"/>
      <c r="O137" s="397"/>
      <c r="P137" s="397"/>
      <c r="Q137" s="397"/>
      <c r="R137" s="397"/>
      <c r="S137" s="397"/>
      <c r="T137" s="295">
        <v>192</v>
      </c>
      <c r="U137" s="295"/>
      <c r="V137" s="350"/>
      <c r="W137" s="351"/>
      <c r="X137" s="351"/>
      <c r="Y137" s="351"/>
      <c r="Z137" s="351"/>
      <c r="AA137" s="352"/>
      <c r="AB137" s="350"/>
      <c r="AC137" s="351"/>
      <c r="AD137" s="351"/>
      <c r="AE137" s="351"/>
      <c r="AF137" s="351"/>
      <c r="AG137" s="352"/>
      <c r="AH137" s="19"/>
    </row>
    <row r="138" spans="3:34" ht="40.5" customHeight="1">
      <c r="C138" s="325" t="s">
        <v>147</v>
      </c>
      <c r="D138" s="325"/>
      <c r="E138" s="325" t="s">
        <v>534</v>
      </c>
      <c r="F138" s="325"/>
      <c r="G138" s="325"/>
      <c r="H138" s="403" t="s">
        <v>544</v>
      </c>
      <c r="I138" s="397"/>
      <c r="J138" s="397"/>
      <c r="K138" s="397"/>
      <c r="L138" s="397"/>
      <c r="M138" s="397"/>
      <c r="N138" s="397"/>
      <c r="O138" s="397"/>
      <c r="P138" s="397"/>
      <c r="Q138" s="397"/>
      <c r="R138" s="397"/>
      <c r="S138" s="397"/>
      <c r="T138" s="295">
        <v>193</v>
      </c>
      <c r="U138" s="295"/>
      <c r="V138" s="350"/>
      <c r="W138" s="351"/>
      <c r="X138" s="351"/>
      <c r="Y138" s="351"/>
      <c r="Z138" s="351"/>
      <c r="AA138" s="352"/>
      <c r="AB138" s="350"/>
      <c r="AC138" s="351"/>
      <c r="AD138" s="351"/>
      <c r="AE138" s="351"/>
      <c r="AF138" s="351"/>
      <c r="AG138" s="352"/>
      <c r="AH138" s="19"/>
    </row>
    <row r="139" spans="3:34" ht="25.5" customHeight="1">
      <c r="C139" s="325" t="s">
        <v>148</v>
      </c>
      <c r="D139" s="325"/>
      <c r="E139" s="325" t="s">
        <v>535</v>
      </c>
      <c r="F139" s="325"/>
      <c r="G139" s="325"/>
      <c r="H139" s="397" t="s">
        <v>545</v>
      </c>
      <c r="I139" s="397"/>
      <c r="J139" s="397"/>
      <c r="K139" s="397"/>
      <c r="L139" s="397"/>
      <c r="M139" s="397"/>
      <c r="N139" s="397"/>
      <c r="O139" s="397"/>
      <c r="P139" s="397"/>
      <c r="Q139" s="397"/>
      <c r="R139" s="397"/>
      <c r="S139" s="397"/>
      <c r="T139" s="295">
        <v>194</v>
      </c>
      <c r="U139" s="295"/>
      <c r="V139" s="350">
        <v>2500</v>
      </c>
      <c r="W139" s="351"/>
      <c r="X139" s="351"/>
      <c r="Y139" s="351"/>
      <c r="Z139" s="351"/>
      <c r="AA139" s="352"/>
      <c r="AB139" s="350">
        <v>2500</v>
      </c>
      <c r="AC139" s="351"/>
      <c r="AD139" s="351"/>
      <c r="AE139" s="351"/>
      <c r="AF139" s="351"/>
      <c r="AG139" s="352"/>
      <c r="AH139" s="19"/>
    </row>
    <row r="140" spans="3:34" ht="25.5" customHeight="1">
      <c r="C140" s="325" t="s">
        <v>149</v>
      </c>
      <c r="D140" s="325"/>
      <c r="E140" s="325" t="s">
        <v>536</v>
      </c>
      <c r="F140" s="325"/>
      <c r="G140" s="325"/>
      <c r="H140" s="397" t="s">
        <v>546</v>
      </c>
      <c r="I140" s="397"/>
      <c r="J140" s="397"/>
      <c r="K140" s="397"/>
      <c r="L140" s="397"/>
      <c r="M140" s="397"/>
      <c r="N140" s="397"/>
      <c r="O140" s="397"/>
      <c r="P140" s="397"/>
      <c r="Q140" s="397"/>
      <c r="R140" s="397"/>
      <c r="S140" s="397"/>
      <c r="T140" s="295">
        <v>195</v>
      </c>
      <c r="U140" s="295"/>
      <c r="V140" s="350"/>
      <c r="W140" s="351"/>
      <c r="X140" s="351"/>
      <c r="Y140" s="351"/>
      <c r="Z140" s="351"/>
      <c r="AA140" s="352"/>
      <c r="AB140" s="350"/>
      <c r="AC140" s="351"/>
      <c r="AD140" s="351"/>
      <c r="AE140" s="351"/>
      <c r="AF140" s="351"/>
      <c r="AG140" s="352"/>
      <c r="AH140" s="19"/>
    </row>
    <row r="141" spans="3:34" ht="25.5" customHeight="1">
      <c r="C141" s="325" t="s">
        <v>150</v>
      </c>
      <c r="D141" s="325"/>
      <c r="E141" s="325" t="s">
        <v>537</v>
      </c>
      <c r="F141" s="325"/>
      <c r="G141" s="325"/>
      <c r="H141" s="397" t="s">
        <v>547</v>
      </c>
      <c r="I141" s="397"/>
      <c r="J141" s="397"/>
      <c r="K141" s="397"/>
      <c r="L141" s="397"/>
      <c r="M141" s="397"/>
      <c r="N141" s="397"/>
      <c r="O141" s="397"/>
      <c r="P141" s="397"/>
      <c r="Q141" s="397"/>
      <c r="R141" s="397"/>
      <c r="S141" s="397"/>
      <c r="T141" s="295">
        <v>196</v>
      </c>
      <c r="U141" s="295"/>
      <c r="V141" s="350"/>
      <c r="W141" s="351"/>
      <c r="X141" s="351"/>
      <c r="Y141" s="351"/>
      <c r="Z141" s="351"/>
      <c r="AA141" s="352"/>
      <c r="AB141" s="350"/>
      <c r="AC141" s="351"/>
      <c r="AD141" s="351"/>
      <c r="AE141" s="351"/>
      <c r="AF141" s="351"/>
      <c r="AG141" s="352"/>
      <c r="AH141" s="19"/>
    </row>
    <row r="142" spans="3:34" ht="32.25" customHeight="1">
      <c r="C142" s="325" t="s">
        <v>172</v>
      </c>
      <c r="D142" s="325"/>
      <c r="E142" s="325" t="s">
        <v>538</v>
      </c>
      <c r="F142" s="325"/>
      <c r="G142" s="325"/>
      <c r="H142" s="403" t="s">
        <v>712</v>
      </c>
      <c r="I142" s="397"/>
      <c r="J142" s="397"/>
      <c r="K142" s="397"/>
      <c r="L142" s="397"/>
      <c r="M142" s="397"/>
      <c r="N142" s="397"/>
      <c r="O142" s="397"/>
      <c r="P142" s="397"/>
      <c r="Q142" s="397"/>
      <c r="R142" s="397"/>
      <c r="S142" s="397"/>
      <c r="T142" s="295">
        <v>197</v>
      </c>
      <c r="U142" s="295"/>
      <c r="V142" s="350"/>
      <c r="W142" s="351"/>
      <c r="X142" s="351"/>
      <c r="Y142" s="351"/>
      <c r="Z142" s="351"/>
      <c r="AA142" s="352"/>
      <c r="AB142" s="350"/>
      <c r="AC142" s="351"/>
      <c r="AD142" s="351"/>
      <c r="AE142" s="351"/>
      <c r="AF142" s="351"/>
      <c r="AG142" s="352"/>
      <c r="AH142" s="19"/>
    </row>
    <row r="143" spans="3:34" ht="25.5" customHeight="1">
      <c r="C143" s="325" t="s">
        <v>173</v>
      </c>
      <c r="D143" s="325"/>
      <c r="E143" s="325" t="s">
        <v>539</v>
      </c>
      <c r="F143" s="325"/>
      <c r="G143" s="325"/>
      <c r="H143" s="397" t="s">
        <v>548</v>
      </c>
      <c r="I143" s="397"/>
      <c r="J143" s="397"/>
      <c r="K143" s="397"/>
      <c r="L143" s="397"/>
      <c r="M143" s="397"/>
      <c r="N143" s="397"/>
      <c r="O143" s="397"/>
      <c r="P143" s="397"/>
      <c r="Q143" s="397"/>
      <c r="R143" s="397"/>
      <c r="S143" s="397"/>
      <c r="T143" s="295">
        <v>198</v>
      </c>
      <c r="U143" s="295"/>
      <c r="V143" s="350">
        <v>1778330</v>
      </c>
      <c r="W143" s="351"/>
      <c r="X143" s="351"/>
      <c r="Y143" s="351"/>
      <c r="Z143" s="351"/>
      <c r="AA143" s="352"/>
      <c r="AB143" s="350">
        <v>2869738</v>
      </c>
      <c r="AC143" s="351"/>
      <c r="AD143" s="351"/>
      <c r="AE143" s="351"/>
      <c r="AF143" s="351"/>
      <c r="AG143" s="352"/>
      <c r="AH143" s="19"/>
    </row>
    <row r="144" spans="3:34" ht="36" customHeight="1">
      <c r="C144" s="325" t="s">
        <v>174</v>
      </c>
      <c r="D144" s="325"/>
      <c r="E144" s="325" t="s">
        <v>540</v>
      </c>
      <c r="F144" s="325"/>
      <c r="G144" s="325"/>
      <c r="H144" s="403" t="s">
        <v>575</v>
      </c>
      <c r="I144" s="397"/>
      <c r="J144" s="397"/>
      <c r="K144" s="397"/>
      <c r="L144" s="397"/>
      <c r="M144" s="397"/>
      <c r="N144" s="397"/>
      <c r="O144" s="397"/>
      <c r="P144" s="397"/>
      <c r="Q144" s="397"/>
      <c r="R144" s="397"/>
      <c r="S144" s="397"/>
      <c r="T144" s="295">
        <v>199</v>
      </c>
      <c r="U144" s="295"/>
      <c r="V144" s="350"/>
      <c r="W144" s="351"/>
      <c r="X144" s="351"/>
      <c r="Y144" s="351"/>
      <c r="Z144" s="351"/>
      <c r="AA144" s="352"/>
      <c r="AB144" s="350"/>
      <c r="AC144" s="351"/>
      <c r="AD144" s="351"/>
      <c r="AE144" s="351"/>
      <c r="AF144" s="351"/>
      <c r="AG144" s="352"/>
      <c r="AH144" s="19"/>
    </row>
    <row r="145" spans="3:34" ht="25.5" customHeight="1">
      <c r="C145" s="325"/>
      <c r="D145" s="325"/>
      <c r="E145" s="325"/>
      <c r="F145" s="325"/>
      <c r="G145" s="325"/>
      <c r="H145" s="397" t="s">
        <v>549</v>
      </c>
      <c r="I145" s="397"/>
      <c r="J145" s="397"/>
      <c r="K145" s="397"/>
      <c r="L145" s="397"/>
      <c r="M145" s="397"/>
      <c r="N145" s="397"/>
      <c r="O145" s="397"/>
      <c r="P145" s="397"/>
      <c r="Q145" s="397"/>
      <c r="R145" s="397"/>
      <c r="S145" s="397"/>
      <c r="T145" s="295">
        <v>200</v>
      </c>
      <c r="U145" s="295"/>
      <c r="V145" s="462">
        <f>V96+V99+V100+V108+V144</f>
        <v>1860907</v>
      </c>
      <c r="W145" s="463"/>
      <c r="X145" s="463"/>
      <c r="Y145" s="463"/>
      <c r="Z145" s="463"/>
      <c r="AA145" s="464"/>
      <c r="AB145" s="462">
        <f>AB96+AB99+AB100+AB108+AB144</f>
        <v>3081388</v>
      </c>
      <c r="AC145" s="463"/>
      <c r="AD145" s="463"/>
      <c r="AE145" s="463"/>
      <c r="AF145" s="463"/>
      <c r="AG145" s="464"/>
      <c r="AH145" s="19"/>
    </row>
    <row r="146" spans="3:34" ht="25.5" customHeight="1">
      <c r="C146" s="325" t="s">
        <v>175</v>
      </c>
      <c r="D146" s="325"/>
      <c r="E146" s="325" t="s">
        <v>541</v>
      </c>
      <c r="F146" s="325"/>
      <c r="G146" s="325"/>
      <c r="H146" s="397" t="s">
        <v>550</v>
      </c>
      <c r="I146" s="397"/>
      <c r="J146" s="397"/>
      <c r="K146" s="397"/>
      <c r="L146" s="397"/>
      <c r="M146" s="397"/>
      <c r="N146" s="397"/>
      <c r="O146" s="397"/>
      <c r="P146" s="397"/>
      <c r="Q146" s="397"/>
      <c r="R146" s="397"/>
      <c r="S146" s="397"/>
      <c r="T146" s="295">
        <v>201</v>
      </c>
      <c r="U146" s="295"/>
      <c r="V146" s="468"/>
      <c r="W146" s="469"/>
      <c r="X146" s="469"/>
      <c r="Y146" s="469"/>
      <c r="Z146" s="469"/>
      <c r="AA146" s="470"/>
      <c r="AB146" s="468"/>
      <c r="AC146" s="469"/>
      <c r="AD146" s="469"/>
      <c r="AE146" s="469"/>
      <c r="AF146" s="469"/>
      <c r="AG146" s="470"/>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2" t="str">
        <f>Насловна!C20</f>
        <v>Прилеп</v>
      </c>
      <c r="G148" s="382"/>
      <c r="H148" s="382"/>
      <c r="I148" s="382"/>
      <c r="J148" s="382"/>
      <c r="K148" s="382"/>
      <c r="L148" s="382"/>
      <c r="M148" s="91"/>
      <c r="N148" s="91"/>
      <c r="O148" s="395" t="s">
        <v>555</v>
      </c>
      <c r="P148" s="395"/>
      <c r="Q148" s="395"/>
      <c r="R148" s="395"/>
      <c r="S148" s="395"/>
      <c r="T148" s="395"/>
      <c r="U148" s="395"/>
      <c r="V148" s="395"/>
      <c r="W148" s="395"/>
      <c r="X148" s="395"/>
      <c r="Y148" s="395"/>
      <c r="Z148" s="91"/>
      <c r="AA148" s="288" t="s">
        <v>61</v>
      </c>
      <c r="AB148" s="288"/>
      <c r="AC148" s="91"/>
      <c r="AD148" s="286" t="s">
        <v>62</v>
      </c>
      <c r="AE148" s="286"/>
      <c r="AF148" s="286"/>
      <c r="AG148" s="286"/>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8"/>
      <c r="AB149" s="288"/>
      <c r="AC149" s="144"/>
      <c r="AD149" s="147"/>
      <c r="AE149" s="147"/>
      <c r="AF149" s="147"/>
      <c r="AG149" s="147"/>
      <c r="AH149" s="19"/>
    </row>
    <row r="150" spans="3:54" s="33" customFormat="1" ht="19.5" customHeight="1">
      <c r="C150" s="162" t="s">
        <v>60</v>
      </c>
      <c r="D150" s="162"/>
      <c r="E150" s="162"/>
      <c r="F150" s="438" t="str">
        <f>Насловна!C21</f>
        <v>28.02.</v>
      </c>
      <c r="G150" s="439"/>
      <c r="H150" s="439"/>
      <c r="I150" s="440" t="str">
        <f>Насловна!I21</f>
        <v>2023 година</v>
      </c>
      <c r="J150" s="440"/>
      <c r="K150" s="440"/>
      <c r="L150" s="440"/>
      <c r="M150" s="90"/>
      <c r="N150" s="90"/>
      <c r="O150" s="382" t="str">
        <f>Насловна!C18</f>
        <v>Благица Филипоска</v>
      </c>
      <c r="P150" s="396"/>
      <c r="Q150" s="396"/>
      <c r="R150" s="396"/>
      <c r="S150" s="396"/>
      <c r="T150" s="396"/>
      <c r="U150" s="396"/>
      <c r="V150" s="396"/>
      <c r="W150" s="396"/>
      <c r="X150" s="396"/>
      <c r="Y150" s="396"/>
      <c r="Z150" s="37"/>
      <c r="AA150" s="288"/>
      <c r="AB150" s="288"/>
      <c r="AC150" s="37"/>
      <c r="AD150" s="382" t="str">
        <f>Насловна!C19</f>
        <v>Петра Лукароска</v>
      </c>
      <c r="AE150" s="437"/>
      <c r="AF150" s="437"/>
      <c r="AG150" s="437"/>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1"/>
      <c r="Q151" s="288"/>
      <c r="R151" s="288"/>
      <c r="S151" s="288"/>
      <c r="T151" s="288"/>
      <c r="U151" s="288"/>
      <c r="V151" s="20"/>
      <c r="W151" s="20"/>
      <c r="X151" s="93"/>
      <c r="Y151" s="91"/>
      <c r="Z151" s="91"/>
      <c r="AA151" s="91"/>
      <c r="AB151" s="91"/>
      <c r="AC151" s="91"/>
      <c r="AD151" s="436"/>
      <c r="AE151" s="436"/>
      <c r="AF151" s="436"/>
      <c r="AG151" s="436"/>
      <c r="AH151" s="19"/>
    </row>
    <row r="152" spans="3:34" ht="15" customHeight="1">
      <c r="C152" s="264"/>
      <c r="D152" s="264"/>
      <c r="E152" s="264"/>
      <c r="F152" s="264"/>
      <c r="G152" s="264"/>
      <c r="H152" s="264"/>
      <c r="I152" s="264"/>
      <c r="J152" s="264"/>
      <c r="K152" s="264"/>
      <c r="L152" s="264"/>
      <c r="M152" s="264"/>
      <c r="N152" s="264"/>
      <c r="O152" s="20"/>
      <c r="P152" s="276"/>
      <c r="Q152" s="276"/>
      <c r="R152" s="276"/>
      <c r="S152" s="276"/>
      <c r="T152" s="276"/>
      <c r="U152" s="276"/>
      <c r="V152" s="9"/>
      <c r="W152" s="147"/>
      <c r="X152" s="49"/>
      <c r="Y152" s="49"/>
      <c r="Z152" s="19"/>
      <c r="AA152" s="19"/>
      <c r="AB152" s="19"/>
      <c r="AC152" s="19"/>
      <c r="AD152" s="19"/>
      <c r="AE152" s="19"/>
      <c r="AF152" s="19"/>
      <c r="AG152" s="19"/>
      <c r="AH152" s="19"/>
    </row>
    <row r="153" spans="3:34" ht="15">
      <c r="C153" s="381"/>
      <c r="D153" s="381"/>
      <c r="E153" s="381"/>
      <c r="F153" s="381"/>
      <c r="G153" s="381"/>
      <c r="H153" s="381"/>
      <c r="I153" s="381"/>
      <c r="J153" s="381"/>
      <c r="K153" s="381"/>
      <c r="L153" s="381"/>
      <c r="M153" s="381"/>
      <c r="N153" s="381"/>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
      <selection activeCell="AC154" sqref="AC154:AF154"/>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9</v>
      </c>
      <c r="L6" s="38" t="str">
        <f>Насловна!G4</f>
        <v>8</v>
      </c>
      <c r="M6" s="38" t="str">
        <f>Насловна!H4</f>
        <v>5</v>
      </c>
      <c r="N6" s="38" t="str">
        <f>Насловна!I4</f>
        <v>1</v>
      </c>
      <c r="O6" s="38" t="str">
        <f>Насловна!J4</f>
        <v>0</v>
      </c>
      <c r="P6" s="11"/>
      <c r="Q6" s="11"/>
      <c r="R6" s="38" t="str">
        <f>Насловна!C5</f>
        <v>7</v>
      </c>
      <c r="S6" s="38" t="str">
        <f>Насловна!D5</f>
        <v>5</v>
      </c>
      <c r="T6" s="38" t="str">
        <f>Насловна!E5</f>
        <v>6</v>
      </c>
      <c r="U6" s="38" t="str">
        <f>Насловна!F5</f>
        <v>0</v>
      </c>
      <c r="V6" s="38" t="str">
        <f>Насловна!G5</f>
        <v>1</v>
      </c>
      <c r="W6" s="38" t="str">
        <f>Насловна!H5</f>
        <v>0</v>
      </c>
      <c r="X6" s="38" t="str">
        <f>Насловна!I5</f>
        <v>6</v>
      </c>
      <c r="Y6" s="69" t="str">
        <f>Насловна!J5</f>
        <v>5</v>
      </c>
      <c r="Z6" s="69" t="str">
        <f>Насловна!K5</f>
        <v>4</v>
      </c>
      <c r="AA6" s="69" t="str">
        <f>Насловна!L5</f>
        <v>8</v>
      </c>
      <c r="AB6" s="69" t="str">
        <f>Насловна!M5</f>
        <v>7</v>
      </c>
      <c r="AC6" s="69" t="str">
        <f>Насловна!N5</f>
        <v>8</v>
      </c>
      <c r="AD6" s="69" t="str">
        <f>Насловна!O5</f>
        <v>7</v>
      </c>
      <c r="AE6" s="69" t="str">
        <f>Насловна!P5</f>
        <v>1</v>
      </c>
      <c r="AF6" s="69" t="str">
        <f>Насловна!Q5</f>
        <v>2</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300" t="s">
        <v>2</v>
      </c>
      <c r="D9" s="300"/>
      <c r="E9" s="300"/>
      <c r="F9" s="189"/>
      <c r="H9" s="300" t="s">
        <v>3</v>
      </c>
      <c r="I9" s="300"/>
      <c r="J9" s="300"/>
      <c r="K9" s="300"/>
      <c r="L9" s="300"/>
      <c r="M9" s="300"/>
      <c r="N9" s="300"/>
      <c r="O9" s="300"/>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С.О.У.“ЃОРЧЕ ПЕТРОВ“   </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3" t="str">
        <f>Насловна!C9</f>
        <v>ул.“Октомвриска“ бр.2ж  Прилеп </v>
      </c>
      <c r="M13" s="303"/>
      <c r="N13" s="303"/>
      <c r="O13" s="303"/>
      <c r="P13" s="303"/>
      <c r="Q13" s="303"/>
      <c r="R13" s="303"/>
      <c r="S13" s="303"/>
      <c r="T13" s="303"/>
      <c r="U13" s="303"/>
      <c r="V13" s="303"/>
      <c r="W13" s="304" t="str">
        <f>Насловна!C10</f>
        <v>Прилеп</v>
      </c>
      <c r="X13" s="555"/>
      <c r="Y13" s="555"/>
      <c r="Z13" s="555"/>
      <c r="AA13" s="555"/>
      <c r="AB13" s="553" t="str">
        <f>Насловна!C11</f>
        <v>048/426-772</v>
      </c>
      <c r="AC13" s="553"/>
      <c r="AD13" s="553"/>
      <c r="AE13" s="553"/>
      <c r="AF13" s="553"/>
    </row>
    <row r="14" spans="3:32" ht="22.5" customHeight="1">
      <c r="C14" s="162" t="s">
        <v>275</v>
      </c>
      <c r="D14" s="162"/>
      <c r="E14" s="33"/>
      <c r="F14" s="33"/>
      <c r="G14" s="33"/>
      <c r="H14" s="33"/>
      <c r="I14" s="33"/>
      <c r="J14" s="33"/>
      <c r="K14" s="33"/>
      <c r="L14" s="554">
        <f>Насловна!C12</f>
        <v>0</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2</v>
      </c>
      <c r="O16" s="39" t="str">
        <f>Насловна!F13</f>
        <v>1</v>
      </c>
      <c r="P16" s="39" t="str">
        <f>Насловна!G13</f>
        <v>9</v>
      </c>
      <c r="Q16" s="39" t="str">
        <f>Насловна!H13</f>
        <v>8</v>
      </c>
      <c r="R16" s="39" t="str">
        <f>Насловна!I13</f>
        <v>3</v>
      </c>
      <c r="S16" s="39" t="str">
        <f>Насловна!J13</f>
        <v>1</v>
      </c>
      <c r="T16" s="39" t="str">
        <f>Насловна!K13</f>
        <v>1</v>
      </c>
      <c r="U16" s="39" t="str">
        <f>Насловна!L13</f>
        <v>1</v>
      </c>
      <c r="V16" s="39" t="str">
        <f>Насловна!M13</f>
        <v>7</v>
      </c>
      <c r="W16" s="39" t="str">
        <f>Насловна!N13</f>
        <v>7</v>
      </c>
      <c r="X16" s="39" t="str">
        <f>Насловна!O13</f>
        <v>9</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9" t="s">
        <v>579</v>
      </c>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row>
    <row r="20" spans="3:32" ht="12.75" customHeight="1">
      <c r="C20" s="319" t="s">
        <v>588</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207150325</v>
      </c>
      <c r="AA21" s="560"/>
      <c r="AB21" s="560"/>
      <c r="AC21" s="560"/>
      <c r="AD21" s="560"/>
      <c r="AE21" s="560"/>
      <c r="AF21" s="561"/>
    </row>
    <row r="22" spans="3:37" ht="13.5" customHeight="1">
      <c r="C22" s="158" t="s">
        <v>318</v>
      </c>
      <c r="D22" s="557" t="str">
        <f>Насловна!U19</f>
        <v>31.12.</v>
      </c>
      <c r="E22" s="558"/>
      <c r="F22" s="444">
        <f>Насловна!V19</f>
        <v>2022</v>
      </c>
      <c r="G22" s="444"/>
      <c r="H22" s="444"/>
      <c r="AC22" s="556" t="s">
        <v>10</v>
      </c>
      <c r="AD22" s="556"/>
      <c r="AE22" s="556"/>
      <c r="AF22" s="556"/>
      <c r="AJ22" s="531" t="s">
        <v>317</v>
      </c>
      <c r="AK22" s="531"/>
    </row>
    <row r="23" ht="2.25" customHeight="1"/>
    <row r="24" spans="3:38" ht="15" customHeight="1">
      <c r="C24" s="475" t="s">
        <v>571</v>
      </c>
      <c r="D24" s="476"/>
      <c r="E24" s="479" t="s">
        <v>589</v>
      </c>
      <c r="F24" s="480"/>
      <c r="G24" s="480"/>
      <c r="H24" s="480"/>
      <c r="I24" s="481"/>
      <c r="J24" s="414" t="s">
        <v>13</v>
      </c>
      <c r="K24" s="415"/>
      <c r="L24" s="415"/>
      <c r="M24" s="415"/>
      <c r="N24" s="415"/>
      <c r="O24" s="415"/>
      <c r="P24" s="415"/>
      <c r="Q24" s="415"/>
      <c r="R24" s="415"/>
      <c r="S24" s="415"/>
      <c r="T24" s="415"/>
      <c r="U24" s="415"/>
      <c r="V24" s="491"/>
      <c r="W24" s="289" t="s">
        <v>271</v>
      </c>
      <c r="X24" s="291"/>
      <c r="Y24" s="326" t="s">
        <v>12</v>
      </c>
      <c r="Z24" s="327"/>
      <c r="AA24" s="327"/>
      <c r="AB24" s="327"/>
      <c r="AC24" s="327"/>
      <c r="AD24" s="327"/>
      <c r="AE24" s="327"/>
      <c r="AF24" s="328"/>
      <c r="AI24" s="1"/>
      <c r="AJ24" s="581"/>
      <c r="AK24" s="581"/>
      <c r="AL24" s="323"/>
    </row>
    <row r="25" spans="3:38" ht="25.5" customHeight="1">
      <c r="C25" s="477"/>
      <c r="D25" s="478"/>
      <c r="E25" s="482"/>
      <c r="F25" s="483"/>
      <c r="G25" s="483"/>
      <c r="H25" s="483"/>
      <c r="I25" s="484"/>
      <c r="J25" s="417"/>
      <c r="K25" s="418"/>
      <c r="L25" s="418"/>
      <c r="M25" s="418"/>
      <c r="N25" s="418"/>
      <c r="O25" s="418"/>
      <c r="P25" s="418"/>
      <c r="Q25" s="418"/>
      <c r="R25" s="418"/>
      <c r="S25" s="418"/>
      <c r="T25" s="418"/>
      <c r="U25" s="418"/>
      <c r="V25" s="492"/>
      <c r="W25" s="292"/>
      <c r="X25" s="294"/>
      <c r="Y25" s="488" t="s">
        <v>11</v>
      </c>
      <c r="Z25" s="489"/>
      <c r="AA25" s="489"/>
      <c r="AB25" s="490"/>
      <c r="AC25" s="488" t="s">
        <v>78</v>
      </c>
      <c r="AD25" s="489"/>
      <c r="AE25" s="489"/>
      <c r="AF25" s="490"/>
      <c r="AJ25" s="172" t="s">
        <v>239</v>
      </c>
      <c r="AK25" s="172" t="s">
        <v>240</v>
      </c>
      <c r="AL25" s="323"/>
    </row>
    <row r="26" spans="3:38" s="19" customFormat="1" ht="10.5" customHeight="1">
      <c r="C26" s="333">
        <v>1</v>
      </c>
      <c r="D26" s="333"/>
      <c r="E26" s="334">
        <v>2</v>
      </c>
      <c r="F26" s="335"/>
      <c r="G26" s="335"/>
      <c r="H26" s="335"/>
      <c r="I26" s="335"/>
      <c r="J26" s="334">
        <v>3</v>
      </c>
      <c r="K26" s="335"/>
      <c r="L26" s="335"/>
      <c r="M26" s="335"/>
      <c r="N26" s="335"/>
      <c r="O26" s="335"/>
      <c r="P26" s="335"/>
      <c r="Q26" s="335"/>
      <c r="R26" s="335"/>
      <c r="S26" s="335"/>
      <c r="T26" s="335"/>
      <c r="U26" s="335"/>
      <c r="V26" s="336"/>
      <c r="W26" s="471">
        <v>4</v>
      </c>
      <c r="X26" s="471"/>
      <c r="Y26" s="472">
        <v>5</v>
      </c>
      <c r="Z26" s="473"/>
      <c r="AA26" s="473"/>
      <c r="AB26" s="474"/>
      <c r="AC26" s="472">
        <v>6</v>
      </c>
      <c r="AD26" s="473"/>
      <c r="AE26" s="473"/>
      <c r="AF26" s="474"/>
      <c r="AJ26" s="168"/>
      <c r="AK26" s="97"/>
      <c r="AL26" s="193"/>
    </row>
    <row r="27" spans="3:38" ht="22.5" customHeight="1">
      <c r="C27" s="298"/>
      <c r="D27" s="299"/>
      <c r="E27" s="511"/>
      <c r="F27" s="545"/>
      <c r="G27" s="545"/>
      <c r="H27" s="545"/>
      <c r="I27" s="512"/>
      <c r="J27" s="542" t="s">
        <v>216</v>
      </c>
      <c r="K27" s="330"/>
      <c r="L27" s="330"/>
      <c r="M27" s="330"/>
      <c r="N27" s="330"/>
      <c r="O27" s="330"/>
      <c r="P27" s="330"/>
      <c r="Q27" s="330"/>
      <c r="R27" s="330"/>
      <c r="S27" s="330"/>
      <c r="T27" s="330"/>
      <c r="U27" s="330"/>
      <c r="V27" s="331"/>
      <c r="W27" s="334"/>
      <c r="X27" s="336"/>
      <c r="Y27" s="369"/>
      <c r="Z27" s="358"/>
      <c r="AA27" s="358"/>
      <c r="AB27" s="359"/>
      <c r="AC27" s="369"/>
      <c r="AD27" s="358"/>
      <c r="AE27" s="358"/>
      <c r="AF27" s="359"/>
      <c r="AG27" s="19"/>
      <c r="AL27" s="194"/>
    </row>
    <row r="28" spans="3:38" ht="17.25" customHeight="1">
      <c r="C28" s="298" t="s">
        <v>14</v>
      </c>
      <c r="D28" s="299"/>
      <c r="E28" s="298" t="s">
        <v>277</v>
      </c>
      <c r="F28" s="392"/>
      <c r="G28" s="392"/>
      <c r="H28" s="392"/>
      <c r="I28" s="299"/>
      <c r="J28" s="360" t="s">
        <v>580</v>
      </c>
      <c r="K28" s="361"/>
      <c r="L28" s="361"/>
      <c r="M28" s="361"/>
      <c r="N28" s="361"/>
      <c r="O28" s="361"/>
      <c r="P28" s="361"/>
      <c r="Q28" s="361"/>
      <c r="R28" s="361"/>
      <c r="S28" s="361"/>
      <c r="T28" s="361"/>
      <c r="U28" s="361"/>
      <c r="V28" s="362"/>
      <c r="W28" s="334">
        <v>601</v>
      </c>
      <c r="X28" s="336"/>
      <c r="Y28" s="485"/>
      <c r="Z28" s="486"/>
      <c r="AA28" s="486"/>
      <c r="AB28" s="487"/>
      <c r="AC28" s="485"/>
      <c r="AD28" s="486"/>
      <c r="AE28" s="486"/>
      <c r="AF28" s="487"/>
      <c r="AG28" s="19"/>
      <c r="AL28" s="194"/>
    </row>
    <row r="29" spans="3:38" ht="30" customHeight="1">
      <c r="C29" s="298" t="s">
        <v>15</v>
      </c>
      <c r="D29" s="299"/>
      <c r="E29" s="298" t="s">
        <v>713</v>
      </c>
      <c r="F29" s="392"/>
      <c r="G29" s="392"/>
      <c r="H29" s="392"/>
      <c r="I29" s="299"/>
      <c r="J29" s="360" t="s">
        <v>716</v>
      </c>
      <c r="K29" s="361"/>
      <c r="L29" s="361"/>
      <c r="M29" s="361"/>
      <c r="N29" s="361"/>
      <c r="O29" s="361"/>
      <c r="P29" s="361"/>
      <c r="Q29" s="361"/>
      <c r="R29" s="361"/>
      <c r="S29" s="361"/>
      <c r="T29" s="361"/>
      <c r="U29" s="361"/>
      <c r="V29" s="362"/>
      <c r="W29" s="334">
        <v>602</v>
      </c>
      <c r="X29" s="336"/>
      <c r="Y29" s="485"/>
      <c r="Z29" s="486"/>
      <c r="AA29" s="486"/>
      <c r="AB29" s="487"/>
      <c r="AC29" s="485"/>
      <c r="AD29" s="486"/>
      <c r="AE29" s="486"/>
      <c r="AF29" s="487"/>
      <c r="AG29" s="19"/>
      <c r="AL29" s="194"/>
    </row>
    <row r="30" spans="3:38" ht="30" customHeight="1">
      <c r="C30" s="298" t="s">
        <v>16</v>
      </c>
      <c r="D30" s="299"/>
      <c r="E30" s="298" t="s">
        <v>714</v>
      </c>
      <c r="F30" s="392"/>
      <c r="G30" s="392"/>
      <c r="H30" s="392"/>
      <c r="I30" s="299"/>
      <c r="J30" s="360" t="s">
        <v>586</v>
      </c>
      <c r="K30" s="361"/>
      <c r="L30" s="361"/>
      <c r="M30" s="361"/>
      <c r="N30" s="361"/>
      <c r="O30" s="361"/>
      <c r="P30" s="361"/>
      <c r="Q30" s="361"/>
      <c r="R30" s="361"/>
      <c r="S30" s="361"/>
      <c r="T30" s="361"/>
      <c r="U30" s="361"/>
      <c r="V30" s="362"/>
      <c r="W30" s="334">
        <v>603</v>
      </c>
      <c r="X30" s="336"/>
      <c r="Y30" s="485"/>
      <c r="Z30" s="486"/>
      <c r="AA30" s="486"/>
      <c r="AB30" s="487"/>
      <c r="AC30" s="485"/>
      <c r="AD30" s="486"/>
      <c r="AE30" s="486"/>
      <c r="AF30" s="487"/>
      <c r="AG30" s="19"/>
      <c r="AL30" s="194"/>
    </row>
    <row r="31" spans="3:38" ht="30" customHeight="1">
      <c r="C31" s="298" t="s">
        <v>17</v>
      </c>
      <c r="D31" s="299"/>
      <c r="E31" s="298"/>
      <c r="F31" s="392"/>
      <c r="G31" s="392"/>
      <c r="H31" s="392"/>
      <c r="I31" s="299"/>
      <c r="J31" s="360" t="s">
        <v>581</v>
      </c>
      <c r="K31" s="361"/>
      <c r="L31" s="361"/>
      <c r="M31" s="361"/>
      <c r="N31" s="361"/>
      <c r="O31" s="361"/>
      <c r="P31" s="361"/>
      <c r="Q31" s="361"/>
      <c r="R31" s="361"/>
      <c r="S31" s="361"/>
      <c r="T31" s="361"/>
      <c r="U31" s="361"/>
      <c r="V31" s="362"/>
      <c r="W31" s="334">
        <v>604</v>
      </c>
      <c r="X31" s="336"/>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8" t="s">
        <v>18</v>
      </c>
      <c r="D32" s="299"/>
      <c r="E32" s="298" t="s">
        <v>65</v>
      </c>
      <c r="F32" s="392"/>
      <c r="G32" s="392"/>
      <c r="H32" s="392"/>
      <c r="I32" s="299"/>
      <c r="J32" s="360" t="s">
        <v>582</v>
      </c>
      <c r="K32" s="361"/>
      <c r="L32" s="361"/>
      <c r="M32" s="361"/>
      <c r="N32" s="361"/>
      <c r="O32" s="361"/>
      <c r="P32" s="361"/>
      <c r="Q32" s="361"/>
      <c r="R32" s="361"/>
      <c r="S32" s="361"/>
      <c r="T32" s="361"/>
      <c r="U32" s="361"/>
      <c r="V32" s="362"/>
      <c r="W32" s="334">
        <v>605</v>
      </c>
      <c r="X32" s="336"/>
      <c r="Y32" s="485"/>
      <c r="Z32" s="486"/>
      <c r="AA32" s="486"/>
      <c r="AB32" s="487"/>
      <c r="AC32" s="485"/>
      <c r="AD32" s="486"/>
      <c r="AE32" s="486"/>
      <c r="AF32" s="487"/>
      <c r="AG32" s="19"/>
      <c r="AL32" s="194"/>
    </row>
    <row r="33" spans="3:38" ht="42" customHeight="1">
      <c r="C33" s="298" t="s">
        <v>583</v>
      </c>
      <c r="D33" s="299"/>
      <c r="E33" s="298"/>
      <c r="F33" s="392"/>
      <c r="G33" s="392"/>
      <c r="H33" s="392"/>
      <c r="I33" s="299"/>
      <c r="J33" s="360" t="s">
        <v>717</v>
      </c>
      <c r="K33" s="361"/>
      <c r="L33" s="361"/>
      <c r="M33" s="361"/>
      <c r="N33" s="361"/>
      <c r="O33" s="361"/>
      <c r="P33" s="361"/>
      <c r="Q33" s="361"/>
      <c r="R33" s="361"/>
      <c r="S33" s="361"/>
      <c r="T33" s="361"/>
      <c r="U33" s="361"/>
      <c r="V33" s="362"/>
      <c r="W33" s="334">
        <v>606</v>
      </c>
      <c r="X33" s="336"/>
      <c r="Y33" s="485"/>
      <c r="Z33" s="486"/>
      <c r="AA33" s="486"/>
      <c r="AB33" s="487"/>
      <c r="AC33" s="485"/>
      <c r="AD33" s="486"/>
      <c r="AE33" s="486"/>
      <c r="AF33" s="487"/>
      <c r="AG33" s="19"/>
      <c r="AL33" s="194"/>
    </row>
    <row r="34" spans="3:38" s="5" customFormat="1" ht="42" customHeight="1">
      <c r="C34" s="298" t="s">
        <v>584</v>
      </c>
      <c r="D34" s="299"/>
      <c r="E34" s="298"/>
      <c r="F34" s="392"/>
      <c r="G34" s="392"/>
      <c r="H34" s="392"/>
      <c r="I34" s="299"/>
      <c r="J34" s="360" t="s">
        <v>587</v>
      </c>
      <c r="K34" s="361"/>
      <c r="L34" s="361"/>
      <c r="M34" s="361"/>
      <c r="N34" s="361"/>
      <c r="O34" s="361"/>
      <c r="P34" s="361"/>
      <c r="Q34" s="361"/>
      <c r="R34" s="361"/>
      <c r="S34" s="361"/>
      <c r="T34" s="361"/>
      <c r="U34" s="361"/>
      <c r="V34" s="362"/>
      <c r="W34" s="334">
        <v>607</v>
      </c>
      <c r="X34" s="336"/>
      <c r="Y34" s="485"/>
      <c r="Z34" s="486"/>
      <c r="AA34" s="486"/>
      <c r="AB34" s="487"/>
      <c r="AC34" s="485"/>
      <c r="AD34" s="486"/>
      <c r="AE34" s="486"/>
      <c r="AF34" s="487"/>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5" t="s">
        <v>571</v>
      </c>
      <c r="D37" s="476"/>
      <c r="E37" s="479" t="s">
        <v>589</v>
      </c>
      <c r="F37" s="480"/>
      <c r="G37" s="480"/>
      <c r="H37" s="480"/>
      <c r="I37" s="481"/>
      <c r="J37" s="414" t="s">
        <v>13</v>
      </c>
      <c r="K37" s="415"/>
      <c r="L37" s="415"/>
      <c r="M37" s="415"/>
      <c r="N37" s="415"/>
      <c r="O37" s="415"/>
      <c r="P37" s="415"/>
      <c r="Q37" s="415"/>
      <c r="R37" s="415"/>
      <c r="S37" s="415"/>
      <c r="T37" s="415"/>
      <c r="U37" s="415"/>
      <c r="V37" s="491"/>
      <c r="W37" s="289" t="s">
        <v>271</v>
      </c>
      <c r="X37" s="291"/>
      <c r="Y37" s="326" t="s">
        <v>12</v>
      </c>
      <c r="Z37" s="327"/>
      <c r="AA37" s="327"/>
      <c r="AB37" s="327"/>
      <c r="AC37" s="327"/>
      <c r="AD37" s="327"/>
      <c r="AE37" s="327"/>
      <c r="AF37" s="328"/>
      <c r="AG37" s="20"/>
      <c r="AJ37" s="531" t="s">
        <v>317</v>
      </c>
      <c r="AK37" s="531"/>
      <c r="AL37" s="194"/>
    </row>
    <row r="38" spans="3:38" s="5" customFormat="1" ht="25.5" customHeight="1">
      <c r="C38" s="477"/>
      <c r="D38" s="478"/>
      <c r="E38" s="482"/>
      <c r="F38" s="483"/>
      <c r="G38" s="483"/>
      <c r="H38" s="483"/>
      <c r="I38" s="484"/>
      <c r="J38" s="417"/>
      <c r="K38" s="418"/>
      <c r="L38" s="418"/>
      <c r="M38" s="418"/>
      <c r="N38" s="418"/>
      <c r="O38" s="418"/>
      <c r="P38" s="418"/>
      <c r="Q38" s="418"/>
      <c r="R38" s="418"/>
      <c r="S38" s="418"/>
      <c r="T38" s="418"/>
      <c r="U38" s="418"/>
      <c r="V38" s="492"/>
      <c r="W38" s="292"/>
      <c r="X38" s="294"/>
      <c r="Y38" s="488" t="s">
        <v>11</v>
      </c>
      <c r="Z38" s="489"/>
      <c r="AA38" s="489"/>
      <c r="AB38" s="490"/>
      <c r="AC38" s="488" t="s">
        <v>78</v>
      </c>
      <c r="AD38" s="489"/>
      <c r="AE38" s="489"/>
      <c r="AF38" s="490"/>
      <c r="AG38" s="20"/>
      <c r="AJ38" s="174" t="s">
        <v>239</v>
      </c>
      <c r="AK38" s="174" t="s">
        <v>240</v>
      </c>
      <c r="AL38" s="194"/>
    </row>
    <row r="39" spans="3:38" s="20" customFormat="1" ht="10.5" customHeight="1">
      <c r="C39" s="333">
        <v>1</v>
      </c>
      <c r="D39" s="333"/>
      <c r="E39" s="334">
        <v>2</v>
      </c>
      <c r="F39" s="335"/>
      <c r="G39" s="335"/>
      <c r="H39" s="335"/>
      <c r="I39" s="335"/>
      <c r="J39" s="334">
        <v>3</v>
      </c>
      <c r="K39" s="335"/>
      <c r="L39" s="335"/>
      <c r="M39" s="335"/>
      <c r="N39" s="335"/>
      <c r="O39" s="335"/>
      <c r="P39" s="335"/>
      <c r="Q39" s="335"/>
      <c r="R39" s="335"/>
      <c r="S39" s="335"/>
      <c r="T39" s="335"/>
      <c r="U39" s="335"/>
      <c r="V39" s="336"/>
      <c r="W39" s="471">
        <v>4</v>
      </c>
      <c r="X39" s="471"/>
      <c r="Y39" s="472">
        <v>5</v>
      </c>
      <c r="Z39" s="473"/>
      <c r="AA39" s="473"/>
      <c r="AB39" s="474"/>
      <c r="AC39" s="472">
        <v>6</v>
      </c>
      <c r="AD39" s="473"/>
      <c r="AE39" s="473"/>
      <c r="AF39" s="474"/>
      <c r="AJ39" s="169"/>
      <c r="AK39" s="169"/>
      <c r="AL39" s="193"/>
    </row>
    <row r="40" spans="3:38" s="5" customFormat="1" ht="42" customHeight="1">
      <c r="C40" s="298" t="s">
        <v>590</v>
      </c>
      <c r="D40" s="299"/>
      <c r="E40" s="298"/>
      <c r="F40" s="392"/>
      <c r="G40" s="392"/>
      <c r="H40" s="392"/>
      <c r="I40" s="299"/>
      <c r="J40" s="360" t="s">
        <v>718</v>
      </c>
      <c r="K40" s="361"/>
      <c r="L40" s="361"/>
      <c r="M40" s="361"/>
      <c r="N40" s="361"/>
      <c r="O40" s="361"/>
      <c r="P40" s="361"/>
      <c r="Q40" s="361"/>
      <c r="R40" s="361"/>
      <c r="S40" s="361"/>
      <c r="T40" s="361"/>
      <c r="U40" s="361"/>
      <c r="V40" s="362"/>
      <c r="W40" s="334">
        <v>608</v>
      </c>
      <c r="X40" s="336"/>
      <c r="Y40" s="485"/>
      <c r="Z40" s="486"/>
      <c r="AA40" s="486"/>
      <c r="AB40" s="487"/>
      <c r="AC40" s="485"/>
      <c r="AD40" s="486"/>
      <c r="AE40" s="486"/>
      <c r="AF40" s="487"/>
      <c r="AG40" s="20"/>
      <c r="AJ40" s="168"/>
      <c r="AK40" s="97"/>
      <c r="AL40" s="194"/>
    </row>
    <row r="41" spans="3:38" s="5" customFormat="1" ht="42" customHeight="1">
      <c r="C41" s="298" t="s">
        <v>591</v>
      </c>
      <c r="D41" s="299"/>
      <c r="E41" s="298"/>
      <c r="F41" s="392"/>
      <c r="G41" s="392"/>
      <c r="H41" s="392"/>
      <c r="I41" s="299"/>
      <c r="J41" s="360" t="s">
        <v>719</v>
      </c>
      <c r="K41" s="361"/>
      <c r="L41" s="361"/>
      <c r="M41" s="361"/>
      <c r="N41" s="361"/>
      <c r="O41" s="361"/>
      <c r="P41" s="361"/>
      <c r="Q41" s="361"/>
      <c r="R41" s="361"/>
      <c r="S41" s="361"/>
      <c r="T41" s="361"/>
      <c r="U41" s="361"/>
      <c r="V41" s="362"/>
      <c r="W41" s="334">
        <v>609</v>
      </c>
      <c r="X41" s="336"/>
      <c r="Y41" s="485"/>
      <c r="Z41" s="486"/>
      <c r="AA41" s="486"/>
      <c r="AB41" s="487"/>
      <c r="AC41" s="485"/>
      <c r="AD41" s="486"/>
      <c r="AE41" s="486"/>
      <c r="AF41" s="487"/>
      <c r="AG41" s="20"/>
      <c r="AJ41" s="168"/>
      <c r="AK41" s="97"/>
      <c r="AL41" s="194"/>
    </row>
    <row r="42" spans="3:38" s="5" customFormat="1" ht="42" customHeight="1">
      <c r="C42" s="298" t="s">
        <v>19</v>
      </c>
      <c r="D42" s="299"/>
      <c r="E42" s="298" t="s">
        <v>713</v>
      </c>
      <c r="F42" s="392"/>
      <c r="G42" s="392"/>
      <c r="H42" s="392"/>
      <c r="I42" s="299"/>
      <c r="J42" s="360" t="s">
        <v>592</v>
      </c>
      <c r="K42" s="361"/>
      <c r="L42" s="361"/>
      <c r="M42" s="361"/>
      <c r="N42" s="361"/>
      <c r="O42" s="361"/>
      <c r="P42" s="361"/>
      <c r="Q42" s="361"/>
      <c r="R42" s="361"/>
      <c r="S42" s="361"/>
      <c r="T42" s="361"/>
      <c r="U42" s="361"/>
      <c r="V42" s="362"/>
      <c r="W42" s="334">
        <v>610</v>
      </c>
      <c r="X42" s="336"/>
      <c r="Y42" s="485"/>
      <c r="Z42" s="486"/>
      <c r="AA42" s="486"/>
      <c r="AB42" s="487"/>
      <c r="AC42" s="485"/>
      <c r="AD42" s="486"/>
      <c r="AE42" s="486"/>
      <c r="AF42" s="487"/>
      <c r="AG42" s="20"/>
      <c r="AJ42" s="168"/>
      <c r="AK42" s="97"/>
      <c r="AL42" s="194"/>
    </row>
    <row r="43" spans="3:38" s="5" customFormat="1" ht="45" customHeight="1">
      <c r="C43" s="298" t="s">
        <v>20</v>
      </c>
      <c r="D43" s="299"/>
      <c r="E43" s="298" t="s">
        <v>219</v>
      </c>
      <c r="F43" s="392"/>
      <c r="G43" s="392"/>
      <c r="H43" s="392"/>
      <c r="I43" s="299"/>
      <c r="J43" s="360" t="s">
        <v>594</v>
      </c>
      <c r="K43" s="361"/>
      <c r="L43" s="361"/>
      <c r="M43" s="361"/>
      <c r="N43" s="361"/>
      <c r="O43" s="361"/>
      <c r="P43" s="361"/>
      <c r="Q43" s="361"/>
      <c r="R43" s="361"/>
      <c r="S43" s="361"/>
      <c r="T43" s="361"/>
      <c r="U43" s="361"/>
      <c r="V43" s="362"/>
      <c r="W43" s="334">
        <v>611</v>
      </c>
      <c r="X43" s="336"/>
      <c r="Y43" s="485"/>
      <c r="Z43" s="486"/>
      <c r="AA43" s="486"/>
      <c r="AB43" s="487"/>
      <c r="AC43" s="485"/>
      <c r="AD43" s="486"/>
      <c r="AE43" s="486"/>
      <c r="AF43" s="487"/>
      <c r="AG43" s="20"/>
      <c r="AJ43" s="168"/>
      <c r="AK43" s="97"/>
      <c r="AL43" s="194"/>
    </row>
    <row r="44" spans="3:38" s="5" customFormat="1" ht="45" customHeight="1">
      <c r="C44" s="298" t="s">
        <v>21</v>
      </c>
      <c r="D44" s="299"/>
      <c r="E44" s="298"/>
      <c r="F44" s="392"/>
      <c r="G44" s="392"/>
      <c r="H44" s="392"/>
      <c r="I44" s="299"/>
      <c r="J44" s="360" t="s">
        <v>593</v>
      </c>
      <c r="K44" s="361"/>
      <c r="L44" s="361"/>
      <c r="M44" s="361"/>
      <c r="N44" s="361"/>
      <c r="O44" s="361"/>
      <c r="P44" s="361"/>
      <c r="Q44" s="361"/>
      <c r="R44" s="361"/>
      <c r="S44" s="361"/>
      <c r="T44" s="361"/>
      <c r="U44" s="361"/>
      <c r="V44" s="362"/>
      <c r="W44" s="334">
        <v>612</v>
      </c>
      <c r="X44" s="336"/>
      <c r="Y44" s="369">
        <f>IF(Y32+Y33+Y34-Y40-Y41+Y42-Y43&gt;AJ44,AJ44,Y32+Y33+Y34-Y40-Y41+Y42-Y43)</f>
        <v>0</v>
      </c>
      <c r="Z44" s="358"/>
      <c r="AA44" s="358"/>
      <c r="AB44" s="359"/>
      <c r="AC44" s="369">
        <f>IF(AC32+AC33+AC34-AC40-AC41+AC42-AC43&gt;AK44,AK44,AC32+AC33+AC34-AC40-AC41+AC42-AC43)</f>
        <v>0</v>
      </c>
      <c r="AD44" s="358"/>
      <c r="AE44" s="358"/>
      <c r="AF44" s="359"/>
      <c r="AG44" s="20"/>
      <c r="AJ44" s="175">
        <f>'Биланс на состојба'!V27</f>
        <v>0</v>
      </c>
      <c r="AK44" s="175">
        <f>'Биланс на состојба'!AE27</f>
        <v>0</v>
      </c>
      <c r="AL44" s="194"/>
    </row>
    <row r="45" spans="3:38" s="5" customFormat="1" ht="42" customHeight="1">
      <c r="C45" s="298" t="s">
        <v>22</v>
      </c>
      <c r="D45" s="299"/>
      <c r="E45" s="298" t="s">
        <v>715</v>
      </c>
      <c r="F45" s="392"/>
      <c r="G45" s="392"/>
      <c r="H45" s="392"/>
      <c r="I45" s="299"/>
      <c r="J45" s="360" t="s">
        <v>596</v>
      </c>
      <c r="K45" s="361"/>
      <c r="L45" s="361"/>
      <c r="M45" s="361"/>
      <c r="N45" s="361"/>
      <c r="O45" s="361"/>
      <c r="P45" s="361"/>
      <c r="Q45" s="361"/>
      <c r="R45" s="361"/>
      <c r="S45" s="361"/>
      <c r="T45" s="361"/>
      <c r="U45" s="361"/>
      <c r="V45" s="362"/>
      <c r="W45" s="334">
        <v>613</v>
      </c>
      <c r="X45" s="336"/>
      <c r="Y45" s="485"/>
      <c r="Z45" s="486"/>
      <c r="AA45" s="486"/>
      <c r="AB45" s="487"/>
      <c r="AC45" s="485"/>
      <c r="AD45" s="486"/>
      <c r="AE45" s="486"/>
      <c r="AF45" s="487"/>
      <c r="AG45" s="20"/>
      <c r="AJ45" s="168"/>
      <c r="AK45" s="97"/>
      <c r="AL45" s="194"/>
    </row>
    <row r="46" spans="3:38" ht="42" customHeight="1">
      <c r="C46" s="298" t="s">
        <v>23</v>
      </c>
      <c r="D46" s="299"/>
      <c r="E46" s="334" t="s">
        <v>713</v>
      </c>
      <c r="F46" s="335"/>
      <c r="G46" s="335"/>
      <c r="H46" s="335"/>
      <c r="I46" s="336"/>
      <c r="J46" s="360" t="s">
        <v>597</v>
      </c>
      <c r="K46" s="361"/>
      <c r="L46" s="361"/>
      <c r="M46" s="361"/>
      <c r="N46" s="361"/>
      <c r="O46" s="361"/>
      <c r="P46" s="361"/>
      <c r="Q46" s="361"/>
      <c r="R46" s="361"/>
      <c r="S46" s="361"/>
      <c r="T46" s="361"/>
      <c r="U46" s="361"/>
      <c r="V46" s="362"/>
      <c r="W46" s="334">
        <v>614</v>
      </c>
      <c r="X46" s="336"/>
      <c r="Y46" s="485"/>
      <c r="Z46" s="486"/>
      <c r="AA46" s="486"/>
      <c r="AB46" s="487"/>
      <c r="AC46" s="350"/>
      <c r="AD46" s="351"/>
      <c r="AE46" s="351"/>
      <c r="AF46" s="352"/>
      <c r="AG46" s="19"/>
      <c r="AL46" s="194"/>
    </row>
    <row r="47" spans="3:38" ht="48" customHeight="1">
      <c r="C47" s="298" t="s">
        <v>24</v>
      </c>
      <c r="D47" s="299"/>
      <c r="E47" s="334" t="s">
        <v>714</v>
      </c>
      <c r="F47" s="335"/>
      <c r="G47" s="335"/>
      <c r="H47" s="335"/>
      <c r="I47" s="336"/>
      <c r="J47" s="360" t="s">
        <v>598</v>
      </c>
      <c r="K47" s="361"/>
      <c r="L47" s="361"/>
      <c r="M47" s="361"/>
      <c r="N47" s="361"/>
      <c r="O47" s="361"/>
      <c r="P47" s="361"/>
      <c r="Q47" s="361"/>
      <c r="R47" s="361"/>
      <c r="S47" s="361"/>
      <c r="T47" s="361"/>
      <c r="U47" s="361"/>
      <c r="V47" s="362"/>
      <c r="W47" s="334">
        <v>615</v>
      </c>
      <c r="X47" s="336"/>
      <c r="Y47" s="485"/>
      <c r="Z47" s="486"/>
      <c r="AA47" s="486"/>
      <c r="AB47" s="487"/>
      <c r="AC47" s="350"/>
      <c r="AD47" s="351"/>
      <c r="AE47" s="351"/>
      <c r="AF47" s="352"/>
      <c r="AG47" s="19"/>
      <c r="AL47" s="194"/>
    </row>
    <row r="48" spans="3:38" ht="48.75" customHeight="1">
      <c r="C48" s="298" t="s">
        <v>25</v>
      </c>
      <c r="D48" s="299"/>
      <c r="E48" s="334"/>
      <c r="F48" s="335"/>
      <c r="G48" s="335"/>
      <c r="H48" s="335"/>
      <c r="I48" s="336"/>
      <c r="J48" s="360" t="s">
        <v>599</v>
      </c>
      <c r="K48" s="361"/>
      <c r="L48" s="361"/>
      <c r="M48" s="361"/>
      <c r="N48" s="361"/>
      <c r="O48" s="361"/>
      <c r="P48" s="361"/>
      <c r="Q48" s="361"/>
      <c r="R48" s="361"/>
      <c r="S48" s="361"/>
      <c r="T48" s="361"/>
      <c r="U48" s="361"/>
      <c r="V48" s="362"/>
      <c r="W48" s="334">
        <v>616</v>
      </c>
      <c r="X48" s="336"/>
      <c r="Y48" s="369">
        <f>IF(Y45+Y46-Y47&gt;AJ48,AJ48,Y45+Y46-Y47)</f>
        <v>0</v>
      </c>
      <c r="Z48" s="358"/>
      <c r="AA48" s="358"/>
      <c r="AB48" s="359"/>
      <c r="AC48" s="369">
        <f>IF(AC45+AC46-AC47&gt;AK48,AK48,AC45+AC46-AC47)</f>
        <v>0</v>
      </c>
      <c r="AD48" s="358"/>
      <c r="AE48" s="358"/>
      <c r="AF48" s="359"/>
      <c r="AG48" s="19"/>
      <c r="AJ48" s="175">
        <f>'Биланс на состојба'!V27</f>
        <v>0</v>
      </c>
      <c r="AK48" s="175">
        <f>'Биланс на состојба'!AE27</f>
        <v>0</v>
      </c>
      <c r="AL48" s="194"/>
    </row>
    <row r="49" spans="3:38" ht="33" customHeight="1">
      <c r="C49" s="298" t="s">
        <v>26</v>
      </c>
      <c r="D49" s="299"/>
      <c r="E49" s="298" t="s">
        <v>715</v>
      </c>
      <c r="F49" s="392"/>
      <c r="G49" s="392"/>
      <c r="H49" s="392"/>
      <c r="I49" s="299"/>
      <c r="J49" s="360" t="s">
        <v>278</v>
      </c>
      <c r="K49" s="361"/>
      <c r="L49" s="361"/>
      <c r="M49" s="361"/>
      <c r="N49" s="361"/>
      <c r="O49" s="361"/>
      <c r="P49" s="361"/>
      <c r="Q49" s="361"/>
      <c r="R49" s="361"/>
      <c r="S49" s="361"/>
      <c r="T49" s="361"/>
      <c r="U49" s="361"/>
      <c r="V49" s="362"/>
      <c r="W49" s="334">
        <v>617</v>
      </c>
      <c r="X49" s="336"/>
      <c r="Y49" s="485"/>
      <c r="Z49" s="486"/>
      <c r="AA49" s="486"/>
      <c r="AB49" s="487"/>
      <c r="AC49" s="485"/>
      <c r="AD49" s="486"/>
      <c r="AE49" s="486"/>
      <c r="AF49" s="487"/>
      <c r="AG49" s="19"/>
      <c r="AL49" s="194"/>
    </row>
    <row r="50" spans="3:38" ht="42" customHeight="1">
      <c r="C50" s="298" t="s">
        <v>27</v>
      </c>
      <c r="D50" s="299"/>
      <c r="E50" s="334" t="s">
        <v>713</v>
      </c>
      <c r="F50" s="335"/>
      <c r="G50" s="335"/>
      <c r="H50" s="335"/>
      <c r="I50" s="336"/>
      <c r="J50" s="360" t="s">
        <v>600</v>
      </c>
      <c r="K50" s="361"/>
      <c r="L50" s="361"/>
      <c r="M50" s="361"/>
      <c r="N50" s="361"/>
      <c r="O50" s="361"/>
      <c r="P50" s="361"/>
      <c r="Q50" s="361"/>
      <c r="R50" s="361"/>
      <c r="S50" s="361"/>
      <c r="T50" s="361"/>
      <c r="U50" s="361"/>
      <c r="V50" s="362"/>
      <c r="W50" s="334">
        <v>618</v>
      </c>
      <c r="X50" s="336"/>
      <c r="Y50" s="485"/>
      <c r="Z50" s="486"/>
      <c r="AA50" s="486"/>
      <c r="AB50" s="487"/>
      <c r="AC50" s="350"/>
      <c r="AD50" s="351"/>
      <c r="AE50" s="351"/>
      <c r="AF50" s="352"/>
      <c r="AG50" s="19"/>
      <c r="AL50" s="194"/>
    </row>
    <row r="51" spans="3:38" ht="42" customHeight="1">
      <c r="C51" s="298" t="s">
        <v>28</v>
      </c>
      <c r="D51" s="299"/>
      <c r="E51" s="334" t="s">
        <v>714</v>
      </c>
      <c r="F51" s="335"/>
      <c r="G51" s="335"/>
      <c r="H51" s="335"/>
      <c r="I51" s="336"/>
      <c r="J51" s="360" t="s">
        <v>601</v>
      </c>
      <c r="K51" s="361"/>
      <c r="L51" s="361"/>
      <c r="M51" s="361"/>
      <c r="N51" s="361"/>
      <c r="O51" s="361"/>
      <c r="P51" s="361"/>
      <c r="Q51" s="361"/>
      <c r="R51" s="361"/>
      <c r="S51" s="361"/>
      <c r="T51" s="361"/>
      <c r="U51" s="361"/>
      <c r="V51" s="362"/>
      <c r="W51" s="334">
        <v>619</v>
      </c>
      <c r="X51" s="336"/>
      <c r="Y51" s="485"/>
      <c r="Z51" s="486"/>
      <c r="AA51" s="486"/>
      <c r="AB51" s="487"/>
      <c r="AC51" s="350"/>
      <c r="AD51" s="351"/>
      <c r="AE51" s="351"/>
      <c r="AF51" s="352"/>
      <c r="AG51" s="19"/>
      <c r="AL51" s="194"/>
    </row>
    <row r="52" spans="3:38" ht="42" customHeight="1">
      <c r="C52" s="298" t="s">
        <v>29</v>
      </c>
      <c r="D52" s="299"/>
      <c r="E52" s="334"/>
      <c r="F52" s="335"/>
      <c r="G52" s="335"/>
      <c r="H52" s="335"/>
      <c r="I52" s="336"/>
      <c r="J52" s="360" t="s">
        <v>602</v>
      </c>
      <c r="K52" s="361"/>
      <c r="L52" s="361"/>
      <c r="M52" s="361"/>
      <c r="N52" s="361"/>
      <c r="O52" s="361"/>
      <c r="P52" s="361"/>
      <c r="Q52" s="361"/>
      <c r="R52" s="361"/>
      <c r="S52" s="361"/>
      <c r="T52" s="361"/>
      <c r="U52" s="361"/>
      <c r="V52" s="362"/>
      <c r="W52" s="334">
        <v>620</v>
      </c>
      <c r="X52" s="336"/>
      <c r="Y52" s="369">
        <f>IF(Y49+Y50-Y51&gt;AJ52,AJ52,Y49+Y50-Y51)</f>
        <v>0</v>
      </c>
      <c r="Z52" s="358"/>
      <c r="AA52" s="358"/>
      <c r="AB52" s="359"/>
      <c r="AC52" s="369">
        <f>IF(AC49+AC50-AC51&gt;AK52,AK52,AC49+AC50-AC51)</f>
        <v>0</v>
      </c>
      <c r="AD52" s="358"/>
      <c r="AE52" s="358"/>
      <c r="AF52" s="359"/>
      <c r="AG52" s="19"/>
      <c r="AJ52" s="175">
        <f>'Биланс на состојба'!V27</f>
        <v>0</v>
      </c>
      <c r="AK52" s="175">
        <f>'Биланс на состојба'!AE27</f>
        <v>0</v>
      </c>
      <c r="AL52" s="194"/>
    </row>
    <row r="53" spans="3:38" ht="42" customHeight="1">
      <c r="C53" s="298" t="s">
        <v>30</v>
      </c>
      <c r="D53" s="299"/>
      <c r="E53" s="334" t="s">
        <v>595</v>
      </c>
      <c r="F53" s="335"/>
      <c r="G53" s="335"/>
      <c r="H53" s="335"/>
      <c r="I53" s="336"/>
      <c r="J53" s="360" t="s">
        <v>603</v>
      </c>
      <c r="K53" s="361"/>
      <c r="L53" s="361"/>
      <c r="M53" s="361"/>
      <c r="N53" s="361"/>
      <c r="O53" s="361"/>
      <c r="P53" s="361"/>
      <c r="Q53" s="361"/>
      <c r="R53" s="361"/>
      <c r="S53" s="361"/>
      <c r="T53" s="361"/>
      <c r="U53" s="361"/>
      <c r="V53" s="362"/>
      <c r="W53" s="334">
        <v>621</v>
      </c>
      <c r="X53" s="336"/>
      <c r="Y53" s="485"/>
      <c r="Z53" s="486"/>
      <c r="AA53" s="486"/>
      <c r="AB53" s="487"/>
      <c r="AC53" s="485"/>
      <c r="AD53" s="486"/>
      <c r="AE53" s="486"/>
      <c r="AF53" s="487"/>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5" t="s">
        <v>571</v>
      </c>
      <c r="D55" s="476"/>
      <c r="E55" s="479" t="s">
        <v>589</v>
      </c>
      <c r="F55" s="480"/>
      <c r="G55" s="480"/>
      <c r="H55" s="480"/>
      <c r="I55" s="481"/>
      <c r="J55" s="414" t="s">
        <v>13</v>
      </c>
      <c r="K55" s="415"/>
      <c r="L55" s="415"/>
      <c r="M55" s="415"/>
      <c r="N55" s="415"/>
      <c r="O55" s="415"/>
      <c r="P55" s="415"/>
      <c r="Q55" s="415"/>
      <c r="R55" s="415"/>
      <c r="S55" s="415"/>
      <c r="T55" s="415"/>
      <c r="U55" s="415"/>
      <c r="V55" s="491"/>
      <c r="W55" s="289" t="s">
        <v>271</v>
      </c>
      <c r="X55" s="291"/>
      <c r="Y55" s="326" t="s">
        <v>12</v>
      </c>
      <c r="Z55" s="327"/>
      <c r="AA55" s="327"/>
      <c r="AB55" s="327"/>
      <c r="AC55" s="327"/>
      <c r="AD55" s="327"/>
      <c r="AE55" s="327"/>
      <c r="AF55" s="328"/>
      <c r="AG55" s="20"/>
      <c r="AJ55" s="531" t="s">
        <v>317</v>
      </c>
      <c r="AK55" s="531"/>
      <c r="AL55" s="194"/>
    </row>
    <row r="56" spans="3:38" s="5" customFormat="1" ht="25.5" customHeight="1">
      <c r="C56" s="477"/>
      <c r="D56" s="478"/>
      <c r="E56" s="482"/>
      <c r="F56" s="483"/>
      <c r="G56" s="483"/>
      <c r="H56" s="483"/>
      <c r="I56" s="484"/>
      <c r="J56" s="417"/>
      <c r="K56" s="418"/>
      <c r="L56" s="418"/>
      <c r="M56" s="418"/>
      <c r="N56" s="418"/>
      <c r="O56" s="418"/>
      <c r="P56" s="418"/>
      <c r="Q56" s="418"/>
      <c r="R56" s="418"/>
      <c r="S56" s="418"/>
      <c r="T56" s="418"/>
      <c r="U56" s="418"/>
      <c r="V56" s="492"/>
      <c r="W56" s="292"/>
      <c r="X56" s="294"/>
      <c r="Y56" s="488" t="s">
        <v>11</v>
      </c>
      <c r="Z56" s="489"/>
      <c r="AA56" s="489"/>
      <c r="AB56" s="490"/>
      <c r="AC56" s="488" t="s">
        <v>78</v>
      </c>
      <c r="AD56" s="489"/>
      <c r="AE56" s="489"/>
      <c r="AF56" s="490"/>
      <c r="AG56" s="20"/>
      <c r="AJ56" s="174" t="s">
        <v>239</v>
      </c>
      <c r="AK56" s="174" t="s">
        <v>240</v>
      </c>
      <c r="AL56" s="194"/>
    </row>
    <row r="57" spans="3:38" s="5" customFormat="1" ht="10.5" customHeight="1">
      <c r="C57" s="333">
        <v>1</v>
      </c>
      <c r="D57" s="333"/>
      <c r="E57" s="334">
        <v>2</v>
      </c>
      <c r="F57" s="335"/>
      <c r="G57" s="335"/>
      <c r="H57" s="335"/>
      <c r="I57" s="335"/>
      <c r="J57" s="334">
        <v>3</v>
      </c>
      <c r="K57" s="335"/>
      <c r="L57" s="335"/>
      <c r="M57" s="335"/>
      <c r="N57" s="335"/>
      <c r="O57" s="335"/>
      <c r="P57" s="335"/>
      <c r="Q57" s="335"/>
      <c r="R57" s="335"/>
      <c r="S57" s="335"/>
      <c r="T57" s="335"/>
      <c r="U57" s="335"/>
      <c r="V57" s="336"/>
      <c r="W57" s="471">
        <v>4</v>
      </c>
      <c r="X57" s="471"/>
      <c r="Y57" s="472">
        <v>5</v>
      </c>
      <c r="Z57" s="473"/>
      <c r="AA57" s="473"/>
      <c r="AB57" s="474"/>
      <c r="AC57" s="472">
        <v>6</v>
      </c>
      <c r="AD57" s="473"/>
      <c r="AE57" s="473"/>
      <c r="AF57" s="474"/>
      <c r="AG57" s="20"/>
      <c r="AJ57" s="170"/>
      <c r="AK57" s="170"/>
      <c r="AL57" s="194"/>
    </row>
    <row r="58" spans="3:38" ht="42" customHeight="1">
      <c r="C58" s="298" t="s">
        <v>31</v>
      </c>
      <c r="D58" s="299"/>
      <c r="E58" s="334" t="s">
        <v>218</v>
      </c>
      <c r="F58" s="335"/>
      <c r="G58" s="335"/>
      <c r="H58" s="335"/>
      <c r="I58" s="336"/>
      <c r="J58" s="360" t="s">
        <v>604</v>
      </c>
      <c r="K58" s="361"/>
      <c r="L58" s="361"/>
      <c r="M58" s="361"/>
      <c r="N58" s="361"/>
      <c r="O58" s="361"/>
      <c r="P58" s="361"/>
      <c r="Q58" s="361"/>
      <c r="R58" s="361"/>
      <c r="S58" s="361"/>
      <c r="T58" s="361"/>
      <c r="U58" s="361"/>
      <c r="V58" s="362"/>
      <c r="W58" s="334">
        <v>622</v>
      </c>
      <c r="X58" s="336"/>
      <c r="Y58" s="485"/>
      <c r="Z58" s="486"/>
      <c r="AA58" s="486"/>
      <c r="AB58" s="487"/>
      <c r="AC58" s="485"/>
      <c r="AD58" s="486"/>
      <c r="AE58" s="486"/>
      <c r="AF58" s="487"/>
      <c r="AG58" s="19"/>
      <c r="AJ58" s="170"/>
      <c r="AK58" s="170"/>
      <c r="AL58" s="194"/>
    </row>
    <row r="59" spans="3:38" ht="44.25" customHeight="1">
      <c r="C59" s="298" t="s">
        <v>32</v>
      </c>
      <c r="D59" s="299"/>
      <c r="E59" s="334" t="s">
        <v>219</v>
      </c>
      <c r="F59" s="335"/>
      <c r="G59" s="335"/>
      <c r="H59" s="335"/>
      <c r="I59" s="336"/>
      <c r="J59" s="360" t="s">
        <v>605</v>
      </c>
      <c r="K59" s="361"/>
      <c r="L59" s="361"/>
      <c r="M59" s="361"/>
      <c r="N59" s="361"/>
      <c r="O59" s="361"/>
      <c r="P59" s="361"/>
      <c r="Q59" s="361"/>
      <c r="R59" s="361"/>
      <c r="S59" s="361"/>
      <c r="T59" s="361"/>
      <c r="U59" s="361"/>
      <c r="V59" s="362"/>
      <c r="W59" s="334">
        <v>623</v>
      </c>
      <c r="X59" s="336"/>
      <c r="Y59" s="485"/>
      <c r="Z59" s="486"/>
      <c r="AA59" s="486"/>
      <c r="AB59" s="487"/>
      <c r="AC59" s="485"/>
      <c r="AD59" s="486"/>
      <c r="AE59" s="486"/>
      <c r="AF59" s="487"/>
      <c r="AG59" s="19"/>
      <c r="AJ59" s="170"/>
      <c r="AK59" s="170"/>
      <c r="AL59" s="194"/>
    </row>
    <row r="60" spans="3:38" ht="44.25" customHeight="1">
      <c r="C60" s="298" t="s">
        <v>33</v>
      </c>
      <c r="D60" s="299"/>
      <c r="E60" s="334"/>
      <c r="F60" s="335"/>
      <c r="G60" s="335"/>
      <c r="H60" s="335"/>
      <c r="I60" s="336"/>
      <c r="J60" s="360" t="s">
        <v>606</v>
      </c>
      <c r="K60" s="361"/>
      <c r="L60" s="361"/>
      <c r="M60" s="361"/>
      <c r="N60" s="361"/>
      <c r="O60" s="361"/>
      <c r="P60" s="361"/>
      <c r="Q60" s="361"/>
      <c r="R60" s="361"/>
      <c r="S60" s="361"/>
      <c r="T60" s="361"/>
      <c r="U60" s="361"/>
      <c r="V60" s="362"/>
      <c r="W60" s="334">
        <v>624</v>
      </c>
      <c r="X60" s="336"/>
      <c r="Y60" s="369">
        <f>IF(Y53+Y58-Y59&gt;AJ60,AJ60,Y53+Y58-Y59)</f>
        <v>0</v>
      </c>
      <c r="Z60" s="358"/>
      <c r="AA60" s="358"/>
      <c r="AB60" s="359"/>
      <c r="AC60" s="369">
        <f>IF(AC53+AC58-AC59&gt;AK60,AK60,AC53+AC58-AC59)</f>
        <v>0</v>
      </c>
      <c r="AD60" s="358"/>
      <c r="AE60" s="358"/>
      <c r="AF60" s="359"/>
      <c r="AG60" s="19"/>
      <c r="AJ60" s="175">
        <f>'Биланс на состојба'!V27</f>
        <v>0</v>
      </c>
      <c r="AK60" s="175">
        <f>'Биланс на состојба'!AE27</f>
        <v>0</v>
      </c>
      <c r="AL60" s="194"/>
    </row>
    <row r="61" spans="3:38" ht="42" customHeight="1">
      <c r="C61" s="298" t="s">
        <v>34</v>
      </c>
      <c r="D61" s="299"/>
      <c r="E61" s="298" t="s">
        <v>595</v>
      </c>
      <c r="F61" s="392"/>
      <c r="G61" s="392"/>
      <c r="H61" s="392"/>
      <c r="I61" s="299"/>
      <c r="J61" s="360" t="s">
        <v>607</v>
      </c>
      <c r="K61" s="361"/>
      <c r="L61" s="361"/>
      <c r="M61" s="361"/>
      <c r="N61" s="361"/>
      <c r="O61" s="361"/>
      <c r="P61" s="361"/>
      <c r="Q61" s="361"/>
      <c r="R61" s="361"/>
      <c r="S61" s="361"/>
      <c r="T61" s="361"/>
      <c r="U61" s="361"/>
      <c r="V61" s="362"/>
      <c r="W61" s="334">
        <v>625</v>
      </c>
      <c r="X61" s="336"/>
      <c r="Y61" s="485"/>
      <c r="Z61" s="486"/>
      <c r="AA61" s="486"/>
      <c r="AB61" s="487"/>
      <c r="AC61" s="485"/>
      <c r="AD61" s="486"/>
      <c r="AE61" s="486"/>
      <c r="AF61" s="487"/>
      <c r="AG61" s="19"/>
      <c r="AL61" s="194"/>
    </row>
    <row r="62" spans="3:38" ht="42" customHeight="1">
      <c r="C62" s="298" t="s">
        <v>35</v>
      </c>
      <c r="D62" s="299"/>
      <c r="E62" s="334" t="s">
        <v>218</v>
      </c>
      <c r="F62" s="335"/>
      <c r="G62" s="335"/>
      <c r="H62" s="335"/>
      <c r="I62" s="336"/>
      <c r="J62" s="360" t="s">
        <v>608</v>
      </c>
      <c r="K62" s="361"/>
      <c r="L62" s="361"/>
      <c r="M62" s="361"/>
      <c r="N62" s="361"/>
      <c r="O62" s="361"/>
      <c r="P62" s="361"/>
      <c r="Q62" s="361"/>
      <c r="R62" s="361"/>
      <c r="S62" s="361"/>
      <c r="T62" s="361"/>
      <c r="U62" s="361"/>
      <c r="V62" s="362"/>
      <c r="W62" s="334">
        <v>626</v>
      </c>
      <c r="X62" s="336"/>
      <c r="Y62" s="485"/>
      <c r="Z62" s="486"/>
      <c r="AA62" s="486"/>
      <c r="AB62" s="487"/>
      <c r="AC62" s="485"/>
      <c r="AD62" s="486"/>
      <c r="AE62" s="486"/>
      <c r="AF62" s="487"/>
      <c r="AG62" s="19"/>
      <c r="AL62" s="194"/>
    </row>
    <row r="63" spans="3:38" ht="42" customHeight="1">
      <c r="C63" s="298" t="s">
        <v>36</v>
      </c>
      <c r="D63" s="299"/>
      <c r="E63" s="334" t="s">
        <v>219</v>
      </c>
      <c r="F63" s="335"/>
      <c r="G63" s="335"/>
      <c r="H63" s="335"/>
      <c r="I63" s="336"/>
      <c r="J63" s="360" t="s">
        <v>609</v>
      </c>
      <c r="K63" s="361"/>
      <c r="L63" s="361"/>
      <c r="M63" s="361"/>
      <c r="N63" s="361"/>
      <c r="O63" s="361"/>
      <c r="P63" s="361"/>
      <c r="Q63" s="361"/>
      <c r="R63" s="361"/>
      <c r="S63" s="361"/>
      <c r="T63" s="361"/>
      <c r="U63" s="361"/>
      <c r="V63" s="362"/>
      <c r="W63" s="334">
        <v>627</v>
      </c>
      <c r="X63" s="336"/>
      <c r="Y63" s="485"/>
      <c r="Z63" s="486"/>
      <c r="AA63" s="486"/>
      <c r="AB63" s="487"/>
      <c r="AC63" s="485"/>
      <c r="AD63" s="486"/>
      <c r="AE63" s="486"/>
      <c r="AF63" s="487"/>
      <c r="AG63" s="19"/>
      <c r="AL63" s="194"/>
    </row>
    <row r="64" spans="3:38" ht="42" customHeight="1">
      <c r="C64" s="298" t="s">
        <v>37</v>
      </c>
      <c r="D64" s="299"/>
      <c r="E64" s="334"/>
      <c r="F64" s="335"/>
      <c r="G64" s="335"/>
      <c r="H64" s="335"/>
      <c r="I64" s="336"/>
      <c r="J64" s="360" t="s">
        <v>610</v>
      </c>
      <c r="K64" s="361"/>
      <c r="L64" s="361"/>
      <c r="M64" s="361"/>
      <c r="N64" s="361"/>
      <c r="O64" s="361"/>
      <c r="P64" s="361"/>
      <c r="Q64" s="361"/>
      <c r="R64" s="361"/>
      <c r="S64" s="361"/>
      <c r="T64" s="361"/>
      <c r="U64" s="361"/>
      <c r="V64" s="362"/>
      <c r="W64" s="334">
        <v>628</v>
      </c>
      <c r="X64" s="336"/>
      <c r="Y64" s="369">
        <f>IF(Y61+Y62-Y63&gt;AJ64,AJ64,Y61+Y62-Y63)</f>
        <v>0</v>
      </c>
      <c r="Z64" s="358"/>
      <c r="AA64" s="358"/>
      <c r="AB64" s="359"/>
      <c r="AC64" s="369">
        <f>IF(AC61+AC62-AC63&gt;AK64,AK64,AC61+AC62-AC63)</f>
        <v>0</v>
      </c>
      <c r="AD64" s="358"/>
      <c r="AE64" s="358"/>
      <c r="AF64" s="359"/>
      <c r="AG64" s="19"/>
      <c r="AJ64" s="175">
        <f>'Биланс на состојба'!V27</f>
        <v>0</v>
      </c>
      <c r="AK64" s="175">
        <f>'Биланс на состојба'!AE27</f>
        <v>0</v>
      </c>
      <c r="AL64" s="194"/>
    </row>
    <row r="65" spans="3:38" ht="42" customHeight="1">
      <c r="C65" s="298" t="s">
        <v>38</v>
      </c>
      <c r="D65" s="299"/>
      <c r="E65" s="298" t="s">
        <v>217</v>
      </c>
      <c r="F65" s="392"/>
      <c r="G65" s="392"/>
      <c r="H65" s="392"/>
      <c r="I65" s="299"/>
      <c r="J65" s="360" t="s">
        <v>305</v>
      </c>
      <c r="K65" s="361"/>
      <c r="L65" s="361"/>
      <c r="M65" s="361"/>
      <c r="N65" s="361"/>
      <c r="O65" s="361"/>
      <c r="P65" s="361"/>
      <c r="Q65" s="361"/>
      <c r="R65" s="361"/>
      <c r="S65" s="361"/>
      <c r="T65" s="361"/>
      <c r="U65" s="361"/>
      <c r="V65" s="362"/>
      <c r="W65" s="334">
        <v>629</v>
      </c>
      <c r="X65" s="336"/>
      <c r="Y65" s="485"/>
      <c r="Z65" s="486"/>
      <c r="AA65" s="486"/>
      <c r="AB65" s="487"/>
      <c r="AC65" s="485"/>
      <c r="AD65" s="486"/>
      <c r="AE65" s="486"/>
      <c r="AF65" s="487"/>
      <c r="AG65" s="19"/>
      <c r="AL65" s="194"/>
    </row>
    <row r="66" spans="3:38" ht="44.25" customHeight="1">
      <c r="C66" s="298" t="s">
        <v>79</v>
      </c>
      <c r="D66" s="299"/>
      <c r="E66" s="334" t="s">
        <v>218</v>
      </c>
      <c r="F66" s="335"/>
      <c r="G66" s="335"/>
      <c r="H66" s="335"/>
      <c r="I66" s="336"/>
      <c r="J66" s="360" t="s">
        <v>611</v>
      </c>
      <c r="K66" s="361"/>
      <c r="L66" s="361"/>
      <c r="M66" s="361"/>
      <c r="N66" s="361"/>
      <c r="O66" s="361"/>
      <c r="P66" s="361"/>
      <c r="Q66" s="361"/>
      <c r="R66" s="361"/>
      <c r="S66" s="361"/>
      <c r="T66" s="361"/>
      <c r="U66" s="361"/>
      <c r="V66" s="362"/>
      <c r="W66" s="334">
        <v>630</v>
      </c>
      <c r="X66" s="336"/>
      <c r="Y66" s="485"/>
      <c r="Z66" s="486"/>
      <c r="AA66" s="486"/>
      <c r="AB66" s="487"/>
      <c r="AC66" s="485"/>
      <c r="AD66" s="486"/>
      <c r="AE66" s="486"/>
      <c r="AF66" s="487"/>
      <c r="AG66" s="19"/>
      <c r="AL66" s="194"/>
    </row>
    <row r="67" spans="3:38" ht="44.25" customHeight="1">
      <c r="C67" s="298" t="s">
        <v>39</v>
      </c>
      <c r="D67" s="299"/>
      <c r="E67" s="334" t="s">
        <v>219</v>
      </c>
      <c r="F67" s="335"/>
      <c r="G67" s="335"/>
      <c r="H67" s="335"/>
      <c r="I67" s="336"/>
      <c r="J67" s="360" t="s">
        <v>720</v>
      </c>
      <c r="K67" s="361"/>
      <c r="L67" s="361"/>
      <c r="M67" s="361"/>
      <c r="N67" s="361"/>
      <c r="O67" s="361"/>
      <c r="P67" s="361"/>
      <c r="Q67" s="361"/>
      <c r="R67" s="361"/>
      <c r="S67" s="361"/>
      <c r="T67" s="361"/>
      <c r="U67" s="361"/>
      <c r="V67" s="362"/>
      <c r="W67" s="334">
        <v>631</v>
      </c>
      <c r="X67" s="336"/>
      <c r="Y67" s="485"/>
      <c r="Z67" s="486"/>
      <c r="AA67" s="486"/>
      <c r="AB67" s="487"/>
      <c r="AC67" s="485"/>
      <c r="AD67" s="486"/>
      <c r="AE67" s="486"/>
      <c r="AF67" s="487"/>
      <c r="AG67" s="19"/>
      <c r="AL67" s="194"/>
    </row>
    <row r="68" spans="3:38" ht="44.25" customHeight="1">
      <c r="C68" s="298" t="s">
        <v>40</v>
      </c>
      <c r="D68" s="299"/>
      <c r="E68" s="334"/>
      <c r="F68" s="335"/>
      <c r="G68" s="335"/>
      <c r="H68" s="335"/>
      <c r="I68" s="336"/>
      <c r="J68" s="360" t="s">
        <v>612</v>
      </c>
      <c r="K68" s="361"/>
      <c r="L68" s="361"/>
      <c r="M68" s="361"/>
      <c r="N68" s="361"/>
      <c r="O68" s="361"/>
      <c r="P68" s="361"/>
      <c r="Q68" s="361"/>
      <c r="R68" s="361"/>
      <c r="S68" s="361"/>
      <c r="T68" s="361"/>
      <c r="U68" s="361"/>
      <c r="V68" s="362"/>
      <c r="W68" s="334">
        <v>632</v>
      </c>
      <c r="X68" s="336"/>
      <c r="Y68" s="369">
        <f>IF(Y65+Y66-Y67&gt;AJ68,AJ68,Y65+Y66-Y67)</f>
        <v>0</v>
      </c>
      <c r="Z68" s="358"/>
      <c r="AA68" s="358"/>
      <c r="AB68" s="359"/>
      <c r="AC68" s="369">
        <f>IF(AC65+AC66-AC67&gt;AK68,AK68,AC65+AC66-AC67)</f>
        <v>0</v>
      </c>
      <c r="AD68" s="358"/>
      <c r="AE68" s="358"/>
      <c r="AF68" s="359"/>
      <c r="AG68" s="19"/>
      <c r="AJ68" s="175">
        <f>'Биланс на состојба'!V27</f>
        <v>0</v>
      </c>
      <c r="AK68" s="175">
        <f>'Биланс на состојба'!AE27</f>
        <v>0</v>
      </c>
      <c r="AL68" s="194"/>
    </row>
    <row r="69" spans="3:38" ht="42" customHeight="1">
      <c r="C69" s="298" t="s">
        <v>41</v>
      </c>
      <c r="D69" s="299"/>
      <c r="E69" s="298" t="s">
        <v>67</v>
      </c>
      <c r="F69" s="392"/>
      <c r="G69" s="392"/>
      <c r="H69" s="392"/>
      <c r="I69" s="299"/>
      <c r="J69" s="360" t="s">
        <v>613</v>
      </c>
      <c r="K69" s="520"/>
      <c r="L69" s="520"/>
      <c r="M69" s="520"/>
      <c r="N69" s="520"/>
      <c r="O69" s="520"/>
      <c r="P69" s="520"/>
      <c r="Q69" s="520"/>
      <c r="R69" s="520"/>
      <c r="S69" s="520"/>
      <c r="T69" s="520"/>
      <c r="U69" s="520"/>
      <c r="V69" s="521"/>
      <c r="W69" s="334">
        <v>633</v>
      </c>
      <c r="X69" s="336"/>
      <c r="Y69" s="485"/>
      <c r="Z69" s="486"/>
      <c r="AA69" s="486"/>
      <c r="AB69" s="487"/>
      <c r="AC69" s="485"/>
      <c r="AD69" s="486"/>
      <c r="AE69" s="486"/>
      <c r="AF69" s="487"/>
      <c r="AG69" s="19"/>
      <c r="AJ69" s="170"/>
      <c r="AK69" s="170"/>
      <c r="AL69" s="194"/>
    </row>
    <row r="70" spans="3:38" ht="42" customHeight="1">
      <c r="C70" s="298" t="s">
        <v>42</v>
      </c>
      <c r="D70" s="299"/>
      <c r="E70" s="334" t="s">
        <v>218</v>
      </c>
      <c r="F70" s="335"/>
      <c r="G70" s="335"/>
      <c r="H70" s="335"/>
      <c r="I70" s="336"/>
      <c r="J70" s="360" t="s">
        <v>721</v>
      </c>
      <c r="K70" s="520"/>
      <c r="L70" s="520"/>
      <c r="M70" s="520"/>
      <c r="N70" s="520"/>
      <c r="O70" s="520"/>
      <c r="P70" s="520"/>
      <c r="Q70" s="520"/>
      <c r="R70" s="520"/>
      <c r="S70" s="520"/>
      <c r="T70" s="520"/>
      <c r="U70" s="520"/>
      <c r="V70" s="521"/>
      <c r="W70" s="334">
        <v>634</v>
      </c>
      <c r="X70" s="336"/>
      <c r="Y70" s="485"/>
      <c r="Z70" s="486"/>
      <c r="AA70" s="486"/>
      <c r="AB70" s="487"/>
      <c r="AC70" s="485"/>
      <c r="AD70" s="486"/>
      <c r="AE70" s="486"/>
      <c r="AF70" s="487"/>
      <c r="AG70" s="19"/>
      <c r="AJ70" s="170"/>
      <c r="AK70" s="170"/>
      <c r="AL70" s="194"/>
    </row>
    <row r="71" spans="3:38" ht="42" customHeight="1">
      <c r="C71" s="298" t="s">
        <v>7</v>
      </c>
      <c r="D71" s="299"/>
      <c r="E71" s="334" t="s">
        <v>219</v>
      </c>
      <c r="F71" s="335"/>
      <c r="G71" s="335"/>
      <c r="H71" s="335"/>
      <c r="I71" s="336"/>
      <c r="J71" s="360" t="s">
        <v>614</v>
      </c>
      <c r="K71" s="520"/>
      <c r="L71" s="520"/>
      <c r="M71" s="520"/>
      <c r="N71" s="520"/>
      <c r="O71" s="520"/>
      <c r="P71" s="520"/>
      <c r="Q71" s="520"/>
      <c r="R71" s="520"/>
      <c r="S71" s="520"/>
      <c r="T71" s="520"/>
      <c r="U71" s="520"/>
      <c r="V71" s="521"/>
      <c r="W71" s="334">
        <v>635</v>
      </c>
      <c r="X71" s="336"/>
      <c r="Y71" s="485"/>
      <c r="Z71" s="486"/>
      <c r="AA71" s="486"/>
      <c r="AB71" s="487"/>
      <c r="AC71" s="485"/>
      <c r="AD71" s="486"/>
      <c r="AE71" s="486"/>
      <c r="AF71" s="487"/>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5" t="s">
        <v>571</v>
      </c>
      <c r="D73" s="476"/>
      <c r="E73" s="479" t="s">
        <v>589</v>
      </c>
      <c r="F73" s="480"/>
      <c r="G73" s="480"/>
      <c r="H73" s="480"/>
      <c r="I73" s="481"/>
      <c r="J73" s="414" t="s">
        <v>13</v>
      </c>
      <c r="K73" s="415"/>
      <c r="L73" s="415"/>
      <c r="M73" s="415"/>
      <c r="N73" s="415"/>
      <c r="O73" s="415"/>
      <c r="P73" s="415"/>
      <c r="Q73" s="415"/>
      <c r="R73" s="415"/>
      <c r="S73" s="415"/>
      <c r="T73" s="415"/>
      <c r="U73" s="415"/>
      <c r="V73" s="491"/>
      <c r="W73" s="289" t="s">
        <v>271</v>
      </c>
      <c r="X73" s="291"/>
      <c r="Y73" s="326" t="s">
        <v>12</v>
      </c>
      <c r="Z73" s="327"/>
      <c r="AA73" s="327"/>
      <c r="AB73" s="327"/>
      <c r="AC73" s="327"/>
      <c r="AD73" s="327"/>
      <c r="AE73" s="327"/>
      <c r="AF73" s="328"/>
      <c r="AG73" s="20"/>
      <c r="AJ73" s="531" t="s">
        <v>317</v>
      </c>
      <c r="AK73" s="531"/>
      <c r="AL73" s="194"/>
    </row>
    <row r="74" spans="3:38" s="5" customFormat="1" ht="25.5" customHeight="1">
      <c r="C74" s="477"/>
      <c r="D74" s="478"/>
      <c r="E74" s="482"/>
      <c r="F74" s="483"/>
      <c r="G74" s="483"/>
      <c r="H74" s="483"/>
      <c r="I74" s="484"/>
      <c r="J74" s="417"/>
      <c r="K74" s="418"/>
      <c r="L74" s="418"/>
      <c r="M74" s="418"/>
      <c r="N74" s="418"/>
      <c r="O74" s="418"/>
      <c r="P74" s="418"/>
      <c r="Q74" s="418"/>
      <c r="R74" s="418"/>
      <c r="S74" s="418"/>
      <c r="T74" s="418"/>
      <c r="U74" s="418"/>
      <c r="V74" s="492"/>
      <c r="W74" s="292"/>
      <c r="X74" s="294"/>
      <c r="Y74" s="488" t="s">
        <v>11</v>
      </c>
      <c r="Z74" s="489"/>
      <c r="AA74" s="489"/>
      <c r="AB74" s="490"/>
      <c r="AC74" s="488" t="s">
        <v>78</v>
      </c>
      <c r="AD74" s="489"/>
      <c r="AE74" s="489"/>
      <c r="AF74" s="490"/>
      <c r="AG74" s="20"/>
      <c r="AJ74" s="174" t="s">
        <v>239</v>
      </c>
      <c r="AK74" s="174" t="s">
        <v>240</v>
      </c>
      <c r="AL74" s="194"/>
    </row>
    <row r="75" spans="3:38" s="5" customFormat="1" ht="10.5" customHeight="1">
      <c r="C75" s="333">
        <v>1</v>
      </c>
      <c r="D75" s="333"/>
      <c r="E75" s="334">
        <v>2</v>
      </c>
      <c r="F75" s="335"/>
      <c r="G75" s="335"/>
      <c r="H75" s="335"/>
      <c r="I75" s="335"/>
      <c r="J75" s="334">
        <v>3</v>
      </c>
      <c r="K75" s="335"/>
      <c r="L75" s="335"/>
      <c r="M75" s="335"/>
      <c r="N75" s="335"/>
      <c r="O75" s="335"/>
      <c r="P75" s="335"/>
      <c r="Q75" s="335"/>
      <c r="R75" s="335"/>
      <c r="S75" s="335"/>
      <c r="T75" s="335"/>
      <c r="U75" s="335"/>
      <c r="V75" s="336"/>
      <c r="W75" s="471">
        <v>4</v>
      </c>
      <c r="X75" s="471"/>
      <c r="Y75" s="472">
        <v>5</v>
      </c>
      <c r="Z75" s="473"/>
      <c r="AA75" s="473"/>
      <c r="AB75" s="474"/>
      <c r="AC75" s="472">
        <v>6</v>
      </c>
      <c r="AD75" s="473"/>
      <c r="AE75" s="473"/>
      <c r="AF75" s="474"/>
      <c r="AG75" s="20"/>
      <c r="AJ75" s="170"/>
      <c r="AK75" s="170"/>
      <c r="AL75" s="194"/>
    </row>
    <row r="76" spans="3:38" ht="31.5" customHeight="1">
      <c r="C76" s="298" t="s">
        <v>43</v>
      </c>
      <c r="D76" s="299"/>
      <c r="E76" s="334"/>
      <c r="F76" s="335"/>
      <c r="G76" s="335"/>
      <c r="H76" s="335"/>
      <c r="I76" s="336"/>
      <c r="J76" s="360" t="s">
        <v>722</v>
      </c>
      <c r="K76" s="520"/>
      <c r="L76" s="520"/>
      <c r="M76" s="520"/>
      <c r="N76" s="520"/>
      <c r="O76" s="520"/>
      <c r="P76" s="520"/>
      <c r="Q76" s="520"/>
      <c r="R76" s="520"/>
      <c r="S76" s="520"/>
      <c r="T76" s="520"/>
      <c r="U76" s="520"/>
      <c r="V76" s="521"/>
      <c r="W76" s="334">
        <v>636</v>
      </c>
      <c r="X76" s="336"/>
      <c r="Y76" s="369">
        <f>IF(Y69+Y70-Y71&gt;AJ76,AJ76,Y69+Y70-Y71)</f>
        <v>0</v>
      </c>
      <c r="Z76" s="358"/>
      <c r="AA76" s="358"/>
      <c r="AB76" s="359"/>
      <c r="AC76" s="369">
        <f>IF(AC69+AC70-AC71&gt;AK76,AK76,AC69+AC70-AC71)</f>
        <v>0</v>
      </c>
      <c r="AD76" s="358"/>
      <c r="AE76" s="358"/>
      <c r="AF76" s="359"/>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9" t="s">
        <v>723</v>
      </c>
      <c r="K77" s="575"/>
      <c r="L77" s="575"/>
      <c r="M77" s="575"/>
      <c r="N77" s="575"/>
      <c r="O77" s="575"/>
      <c r="P77" s="575"/>
      <c r="Q77" s="575"/>
      <c r="R77" s="575"/>
      <c r="S77" s="575"/>
      <c r="T77" s="575"/>
      <c r="U77" s="575"/>
      <c r="V77" s="576"/>
      <c r="W77" s="511"/>
      <c r="X77" s="512"/>
      <c r="Y77" s="369"/>
      <c r="Z77" s="358"/>
      <c r="AA77" s="358"/>
      <c r="AB77" s="359"/>
      <c r="AC77" s="369"/>
      <c r="AD77" s="358"/>
      <c r="AE77" s="358"/>
      <c r="AF77" s="359"/>
      <c r="AG77" s="119"/>
      <c r="AJ77" s="177"/>
      <c r="AK77" s="177"/>
      <c r="AL77" s="120"/>
    </row>
    <row r="78" spans="3:38" ht="27" customHeight="1">
      <c r="C78" s="298" t="s">
        <v>44</v>
      </c>
      <c r="D78" s="299"/>
      <c r="E78" s="298" t="s">
        <v>75</v>
      </c>
      <c r="F78" s="392"/>
      <c r="G78" s="392"/>
      <c r="H78" s="392"/>
      <c r="I78" s="299"/>
      <c r="J78" s="360" t="s">
        <v>724</v>
      </c>
      <c r="K78" s="520"/>
      <c r="L78" s="520"/>
      <c r="M78" s="520"/>
      <c r="N78" s="520"/>
      <c r="O78" s="520"/>
      <c r="P78" s="520"/>
      <c r="Q78" s="520"/>
      <c r="R78" s="520"/>
      <c r="S78" s="520"/>
      <c r="T78" s="520"/>
      <c r="U78" s="520"/>
      <c r="V78" s="521"/>
      <c r="W78" s="334">
        <v>637</v>
      </c>
      <c r="X78" s="336"/>
      <c r="Y78" s="485"/>
      <c r="Z78" s="486"/>
      <c r="AA78" s="486"/>
      <c r="AB78" s="487"/>
      <c r="AC78" s="485"/>
      <c r="AD78" s="486"/>
      <c r="AE78" s="486"/>
      <c r="AF78" s="487"/>
      <c r="AG78" s="19"/>
      <c r="AJ78" s="170"/>
      <c r="AK78" s="170"/>
      <c r="AL78" s="194"/>
    </row>
    <row r="79" spans="3:38" ht="31.5" customHeight="1">
      <c r="C79" s="298" t="s">
        <v>45</v>
      </c>
      <c r="D79" s="299"/>
      <c r="E79" s="334" t="s">
        <v>220</v>
      </c>
      <c r="F79" s="335"/>
      <c r="G79" s="335"/>
      <c r="H79" s="335"/>
      <c r="I79" s="336"/>
      <c r="J79" s="360" t="s">
        <v>725</v>
      </c>
      <c r="K79" s="520"/>
      <c r="L79" s="520"/>
      <c r="M79" s="520"/>
      <c r="N79" s="520"/>
      <c r="O79" s="520"/>
      <c r="P79" s="520"/>
      <c r="Q79" s="520"/>
      <c r="R79" s="520"/>
      <c r="S79" s="520"/>
      <c r="T79" s="520"/>
      <c r="U79" s="520"/>
      <c r="V79" s="521"/>
      <c r="W79" s="334">
        <v>638</v>
      </c>
      <c r="X79" s="336"/>
      <c r="Y79" s="485"/>
      <c r="Z79" s="486"/>
      <c r="AA79" s="486"/>
      <c r="AB79" s="487"/>
      <c r="AC79" s="485"/>
      <c r="AD79" s="486"/>
      <c r="AE79" s="486"/>
      <c r="AF79" s="487"/>
      <c r="AG79" s="19"/>
      <c r="AJ79" s="170"/>
      <c r="AK79" s="170"/>
      <c r="AL79" s="194"/>
    </row>
    <row r="80" spans="3:38" ht="31.5" customHeight="1">
      <c r="C80" s="298" t="s">
        <v>46</v>
      </c>
      <c r="D80" s="299"/>
      <c r="E80" s="334"/>
      <c r="F80" s="335"/>
      <c r="G80" s="335"/>
      <c r="H80" s="335"/>
      <c r="I80" s="336"/>
      <c r="J80" s="360" t="s">
        <v>726</v>
      </c>
      <c r="K80" s="520"/>
      <c r="L80" s="520"/>
      <c r="M80" s="520"/>
      <c r="N80" s="520"/>
      <c r="O80" s="520"/>
      <c r="P80" s="520"/>
      <c r="Q80" s="520"/>
      <c r="R80" s="520"/>
      <c r="S80" s="520"/>
      <c r="T80" s="520"/>
      <c r="U80" s="520"/>
      <c r="V80" s="521"/>
      <c r="W80" s="334">
        <v>639</v>
      </c>
      <c r="X80" s="336"/>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8" t="s">
        <v>47</v>
      </c>
      <c r="D81" s="299"/>
      <c r="E81" s="298" t="s">
        <v>76</v>
      </c>
      <c r="F81" s="392"/>
      <c r="G81" s="392"/>
      <c r="H81" s="392"/>
      <c r="I81" s="299"/>
      <c r="J81" s="360" t="s">
        <v>727</v>
      </c>
      <c r="K81" s="520"/>
      <c r="L81" s="520"/>
      <c r="M81" s="520"/>
      <c r="N81" s="520"/>
      <c r="O81" s="520"/>
      <c r="P81" s="520"/>
      <c r="Q81" s="520"/>
      <c r="R81" s="520"/>
      <c r="S81" s="520"/>
      <c r="T81" s="520"/>
      <c r="U81" s="520"/>
      <c r="V81" s="521"/>
      <c r="W81" s="334">
        <v>640</v>
      </c>
      <c r="X81" s="336"/>
      <c r="Y81" s="485"/>
      <c r="Z81" s="486"/>
      <c r="AA81" s="486"/>
      <c r="AB81" s="487"/>
      <c r="AC81" s="485"/>
      <c r="AD81" s="486"/>
      <c r="AE81" s="486"/>
      <c r="AF81" s="487"/>
      <c r="AG81" s="19"/>
      <c r="AJ81" s="170"/>
      <c r="AK81" s="170"/>
      <c r="AL81" s="194"/>
    </row>
    <row r="82" spans="3:38" ht="31.5" customHeight="1">
      <c r="C82" s="298" t="s">
        <v>48</v>
      </c>
      <c r="D82" s="299"/>
      <c r="E82" s="334" t="s">
        <v>220</v>
      </c>
      <c r="F82" s="335"/>
      <c r="G82" s="335"/>
      <c r="H82" s="335"/>
      <c r="I82" s="336"/>
      <c r="J82" s="360" t="s">
        <v>731</v>
      </c>
      <c r="K82" s="520"/>
      <c r="L82" s="520"/>
      <c r="M82" s="520"/>
      <c r="N82" s="520"/>
      <c r="O82" s="520"/>
      <c r="P82" s="520"/>
      <c r="Q82" s="520"/>
      <c r="R82" s="520"/>
      <c r="S82" s="520"/>
      <c r="T82" s="520"/>
      <c r="U82" s="520"/>
      <c r="V82" s="521"/>
      <c r="W82" s="334">
        <v>641</v>
      </c>
      <c r="X82" s="336"/>
      <c r="Y82" s="485"/>
      <c r="Z82" s="486"/>
      <c r="AA82" s="486"/>
      <c r="AB82" s="487"/>
      <c r="AC82" s="485"/>
      <c r="AD82" s="486"/>
      <c r="AE82" s="486"/>
      <c r="AF82" s="487"/>
      <c r="AG82" s="19"/>
      <c r="AJ82" s="170"/>
      <c r="AK82" s="170"/>
      <c r="AL82" s="194"/>
    </row>
    <row r="83" spans="3:38" ht="31.5" customHeight="1">
      <c r="C83" s="298" t="s">
        <v>49</v>
      </c>
      <c r="D83" s="299"/>
      <c r="E83" s="334"/>
      <c r="F83" s="335"/>
      <c r="G83" s="335"/>
      <c r="H83" s="335"/>
      <c r="I83" s="336"/>
      <c r="J83" s="360" t="s">
        <v>728</v>
      </c>
      <c r="K83" s="520"/>
      <c r="L83" s="520"/>
      <c r="M83" s="520"/>
      <c r="N83" s="520"/>
      <c r="O83" s="520"/>
      <c r="P83" s="520"/>
      <c r="Q83" s="520"/>
      <c r="R83" s="520"/>
      <c r="S83" s="520"/>
      <c r="T83" s="520"/>
      <c r="U83" s="520"/>
      <c r="V83" s="521"/>
      <c r="W83" s="334">
        <v>642</v>
      </c>
      <c r="X83" s="336"/>
      <c r="Y83" s="369">
        <f>IF(Y81+Y82&gt;AJ83,AJ83,Y81+Y82)</f>
        <v>0</v>
      </c>
      <c r="Z83" s="358"/>
      <c r="AA83" s="358"/>
      <c r="AB83" s="359"/>
      <c r="AC83" s="369">
        <f>IF(AC81+AC82&gt;AK83,AK83,AC81+AC82)</f>
        <v>0</v>
      </c>
      <c r="AD83" s="358"/>
      <c r="AE83" s="358"/>
      <c r="AF83" s="359"/>
      <c r="AG83" s="19"/>
      <c r="AJ83" s="175">
        <f>'Биланс на состојба'!V29</f>
        <v>0</v>
      </c>
      <c r="AK83" s="175">
        <f>'Биланс на состојба'!AE29</f>
        <v>0</v>
      </c>
      <c r="AL83" s="194"/>
    </row>
    <row r="84" spans="3:38" ht="48" customHeight="1">
      <c r="C84" s="298" t="s">
        <v>50</v>
      </c>
      <c r="D84" s="299"/>
      <c r="E84" s="298" t="s">
        <v>89</v>
      </c>
      <c r="F84" s="392"/>
      <c r="G84" s="392"/>
      <c r="H84" s="392"/>
      <c r="I84" s="299"/>
      <c r="J84" s="360" t="s">
        <v>615</v>
      </c>
      <c r="K84" s="520"/>
      <c r="L84" s="520"/>
      <c r="M84" s="520"/>
      <c r="N84" s="520"/>
      <c r="O84" s="520"/>
      <c r="P84" s="520"/>
      <c r="Q84" s="520"/>
      <c r="R84" s="520"/>
      <c r="S84" s="520"/>
      <c r="T84" s="520"/>
      <c r="U84" s="520"/>
      <c r="V84" s="521"/>
      <c r="W84" s="334">
        <v>643</v>
      </c>
      <c r="X84" s="336"/>
      <c r="Y84" s="485"/>
      <c r="Z84" s="486"/>
      <c r="AA84" s="486"/>
      <c r="AB84" s="487"/>
      <c r="AC84" s="485"/>
      <c r="AD84" s="486"/>
      <c r="AE84" s="486"/>
      <c r="AF84" s="487"/>
      <c r="AG84" s="19"/>
      <c r="AJ84" s="170"/>
      <c r="AK84" s="170"/>
      <c r="AL84" s="194"/>
    </row>
    <row r="85" spans="3:38" ht="24.75" customHeight="1">
      <c r="C85" s="298"/>
      <c r="D85" s="299"/>
      <c r="E85" s="334"/>
      <c r="F85" s="335"/>
      <c r="G85" s="335"/>
      <c r="H85" s="335"/>
      <c r="I85" s="336"/>
      <c r="J85" s="542" t="s">
        <v>729</v>
      </c>
      <c r="K85" s="330"/>
      <c r="L85" s="330"/>
      <c r="M85" s="330"/>
      <c r="N85" s="330"/>
      <c r="O85" s="330"/>
      <c r="P85" s="330"/>
      <c r="Q85" s="330"/>
      <c r="R85" s="330"/>
      <c r="S85" s="330"/>
      <c r="T85" s="330"/>
      <c r="U85" s="330"/>
      <c r="V85" s="331"/>
      <c r="W85" s="334"/>
      <c r="X85" s="336"/>
      <c r="Y85" s="369"/>
      <c r="Z85" s="358"/>
      <c r="AA85" s="358"/>
      <c r="AB85" s="359"/>
      <c r="AC85" s="369"/>
      <c r="AD85" s="358"/>
      <c r="AE85" s="358"/>
      <c r="AF85" s="359"/>
      <c r="AG85" s="19"/>
      <c r="AL85" s="194"/>
    </row>
    <row r="86" spans="3:38" ht="31.5" customHeight="1">
      <c r="C86" s="298" t="s">
        <v>51</v>
      </c>
      <c r="D86" s="299"/>
      <c r="E86" s="334" t="s">
        <v>616</v>
      </c>
      <c r="F86" s="335"/>
      <c r="G86" s="335"/>
      <c r="H86" s="335"/>
      <c r="I86" s="336"/>
      <c r="J86" s="360" t="s">
        <v>734</v>
      </c>
      <c r="K86" s="361"/>
      <c r="L86" s="361"/>
      <c r="M86" s="361"/>
      <c r="N86" s="361"/>
      <c r="O86" s="361"/>
      <c r="P86" s="361"/>
      <c r="Q86" s="361"/>
      <c r="R86" s="361"/>
      <c r="S86" s="361"/>
      <c r="T86" s="361"/>
      <c r="U86" s="361"/>
      <c r="V86" s="362"/>
      <c r="W86" s="334">
        <v>644</v>
      </c>
      <c r="X86" s="336"/>
      <c r="Y86" s="350"/>
      <c r="Z86" s="351"/>
      <c r="AA86" s="351"/>
      <c r="AB86" s="351"/>
      <c r="AC86" s="350"/>
      <c r="AD86" s="351"/>
      <c r="AE86" s="351"/>
      <c r="AF86" s="352"/>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8"/>
      <c r="Z87" s="469"/>
      <c r="AA87" s="469"/>
      <c r="AB87" s="470"/>
      <c r="AC87" s="468"/>
      <c r="AD87" s="469"/>
      <c r="AE87" s="469"/>
      <c r="AF87" s="470"/>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8"/>
      <c r="Z88" s="469"/>
      <c r="AA88" s="469"/>
      <c r="AB88" s="470"/>
      <c r="AC88" s="468"/>
      <c r="AD88" s="469"/>
      <c r="AE88" s="469"/>
      <c r="AF88" s="470"/>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8" t="s">
        <v>55</v>
      </c>
      <c r="D90" s="299"/>
      <c r="E90" s="334">
        <v>22</v>
      </c>
      <c r="F90" s="335"/>
      <c r="G90" s="335"/>
      <c r="H90" s="335"/>
      <c r="I90" s="336"/>
      <c r="J90" s="360" t="s">
        <v>735</v>
      </c>
      <c r="K90" s="361"/>
      <c r="L90" s="361"/>
      <c r="M90" s="361"/>
      <c r="N90" s="361"/>
      <c r="O90" s="361"/>
      <c r="P90" s="361"/>
      <c r="Q90" s="361"/>
      <c r="R90" s="361"/>
      <c r="S90" s="361"/>
      <c r="T90" s="361"/>
      <c r="U90" s="361"/>
      <c r="V90" s="362"/>
      <c r="W90" s="334">
        <v>648</v>
      </c>
      <c r="X90" s="336"/>
      <c r="Y90" s="350"/>
      <c r="Z90" s="351"/>
      <c r="AA90" s="351"/>
      <c r="AB90" s="352"/>
      <c r="AC90" s="350"/>
      <c r="AD90" s="351"/>
      <c r="AE90" s="351"/>
      <c r="AF90" s="352"/>
      <c r="AG90" s="19"/>
      <c r="AL90" s="194"/>
    </row>
    <row r="91" spans="3:38" ht="31.5" customHeight="1">
      <c r="C91" s="298" t="s">
        <v>56</v>
      </c>
      <c r="D91" s="299"/>
      <c r="E91" s="334" t="s">
        <v>617</v>
      </c>
      <c r="F91" s="335"/>
      <c r="G91" s="335"/>
      <c r="H91" s="335"/>
      <c r="I91" s="336"/>
      <c r="J91" s="360" t="s">
        <v>621</v>
      </c>
      <c r="K91" s="361"/>
      <c r="L91" s="361"/>
      <c r="M91" s="361"/>
      <c r="N91" s="361"/>
      <c r="O91" s="361"/>
      <c r="P91" s="361"/>
      <c r="Q91" s="361"/>
      <c r="R91" s="361"/>
      <c r="S91" s="361"/>
      <c r="T91" s="361"/>
      <c r="U91" s="361"/>
      <c r="V91" s="362"/>
      <c r="W91" s="334">
        <v>649</v>
      </c>
      <c r="X91" s="336"/>
      <c r="Y91" s="350"/>
      <c r="Z91" s="351"/>
      <c r="AA91" s="351"/>
      <c r="AB91" s="352"/>
      <c r="AC91" s="350"/>
      <c r="AD91" s="351"/>
      <c r="AE91" s="351"/>
      <c r="AF91" s="352"/>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5" t="s">
        <v>571</v>
      </c>
      <c r="D96" s="476"/>
      <c r="E96" s="479" t="s">
        <v>589</v>
      </c>
      <c r="F96" s="480"/>
      <c r="G96" s="480"/>
      <c r="H96" s="480"/>
      <c r="I96" s="481"/>
      <c r="J96" s="414" t="s">
        <v>13</v>
      </c>
      <c r="K96" s="415"/>
      <c r="L96" s="415"/>
      <c r="M96" s="415"/>
      <c r="N96" s="415"/>
      <c r="O96" s="415"/>
      <c r="P96" s="415"/>
      <c r="Q96" s="415"/>
      <c r="R96" s="415"/>
      <c r="S96" s="415"/>
      <c r="T96" s="415"/>
      <c r="U96" s="415"/>
      <c r="V96" s="491"/>
      <c r="W96" s="289" t="s">
        <v>271</v>
      </c>
      <c r="X96" s="291"/>
      <c r="Y96" s="326" t="s">
        <v>12</v>
      </c>
      <c r="Z96" s="327"/>
      <c r="AA96" s="327"/>
      <c r="AB96" s="327"/>
      <c r="AC96" s="327"/>
      <c r="AD96" s="327"/>
      <c r="AE96" s="327"/>
      <c r="AF96" s="328"/>
      <c r="AI96" s="1"/>
      <c r="AJ96" s="531" t="s">
        <v>317</v>
      </c>
      <c r="AK96" s="531"/>
      <c r="AL96" s="323"/>
    </row>
    <row r="97" spans="3:38" ht="26.25" customHeight="1">
      <c r="C97" s="477"/>
      <c r="D97" s="478"/>
      <c r="E97" s="482"/>
      <c r="F97" s="483"/>
      <c r="G97" s="483"/>
      <c r="H97" s="483"/>
      <c r="I97" s="484"/>
      <c r="J97" s="417"/>
      <c r="K97" s="418"/>
      <c r="L97" s="418"/>
      <c r="M97" s="418"/>
      <c r="N97" s="418"/>
      <c r="O97" s="418"/>
      <c r="P97" s="418"/>
      <c r="Q97" s="418"/>
      <c r="R97" s="418"/>
      <c r="S97" s="418"/>
      <c r="T97" s="418"/>
      <c r="U97" s="418"/>
      <c r="V97" s="492"/>
      <c r="W97" s="292"/>
      <c r="X97" s="294"/>
      <c r="Y97" s="488" t="s">
        <v>11</v>
      </c>
      <c r="Z97" s="489"/>
      <c r="AA97" s="489"/>
      <c r="AB97" s="490"/>
      <c r="AC97" s="488" t="s">
        <v>78</v>
      </c>
      <c r="AD97" s="489"/>
      <c r="AE97" s="489"/>
      <c r="AF97" s="490"/>
      <c r="AJ97" s="174" t="s">
        <v>239</v>
      </c>
      <c r="AK97" s="174" t="s">
        <v>240</v>
      </c>
      <c r="AL97" s="323"/>
    </row>
    <row r="98" spans="3:38" s="19" customFormat="1" ht="10.5" customHeight="1">
      <c r="C98" s="333">
        <v>1</v>
      </c>
      <c r="D98" s="333"/>
      <c r="E98" s="334">
        <v>2</v>
      </c>
      <c r="F98" s="335"/>
      <c r="G98" s="335"/>
      <c r="H98" s="335"/>
      <c r="I98" s="335"/>
      <c r="J98" s="334">
        <v>3</v>
      </c>
      <c r="K98" s="335"/>
      <c r="L98" s="335"/>
      <c r="M98" s="335"/>
      <c r="N98" s="335"/>
      <c r="O98" s="335"/>
      <c r="P98" s="335"/>
      <c r="Q98" s="335"/>
      <c r="R98" s="335"/>
      <c r="S98" s="335"/>
      <c r="T98" s="335"/>
      <c r="U98" s="335"/>
      <c r="V98" s="336"/>
      <c r="W98" s="471">
        <v>4</v>
      </c>
      <c r="X98" s="471"/>
      <c r="Y98" s="472">
        <v>5</v>
      </c>
      <c r="Z98" s="473"/>
      <c r="AA98" s="473"/>
      <c r="AB98" s="474"/>
      <c r="AC98" s="472">
        <v>6</v>
      </c>
      <c r="AD98" s="473"/>
      <c r="AE98" s="473"/>
      <c r="AF98" s="474"/>
      <c r="AJ98" s="168"/>
      <c r="AK98" s="97"/>
      <c r="AL98" s="193"/>
    </row>
    <row r="99" spans="3:38" s="5" customFormat="1" ht="31.5" customHeight="1">
      <c r="C99" s="298" t="s">
        <v>57</v>
      </c>
      <c r="D99" s="299"/>
      <c r="E99" s="334" t="s">
        <v>619</v>
      </c>
      <c r="F99" s="335"/>
      <c r="G99" s="335"/>
      <c r="H99" s="335"/>
      <c r="I99" s="336"/>
      <c r="J99" s="360" t="s">
        <v>733</v>
      </c>
      <c r="K99" s="361"/>
      <c r="L99" s="361"/>
      <c r="M99" s="361"/>
      <c r="N99" s="361"/>
      <c r="O99" s="361"/>
      <c r="P99" s="361"/>
      <c r="Q99" s="361"/>
      <c r="R99" s="361"/>
      <c r="S99" s="361"/>
      <c r="T99" s="361"/>
      <c r="U99" s="361"/>
      <c r="V99" s="362"/>
      <c r="W99" s="334">
        <v>650</v>
      </c>
      <c r="X99" s="336"/>
      <c r="Y99" s="350"/>
      <c r="Z99" s="351"/>
      <c r="AA99" s="351"/>
      <c r="AB99" s="352"/>
      <c r="AC99" s="350"/>
      <c r="AD99" s="351"/>
      <c r="AE99" s="351"/>
      <c r="AF99" s="352"/>
      <c r="AG99" s="20"/>
      <c r="AJ99" s="168"/>
      <c r="AK99" s="97"/>
      <c r="AL99" s="188"/>
    </row>
    <row r="100" spans="3:38" s="5" customFormat="1" ht="31.5" customHeight="1">
      <c r="C100" s="298" t="s">
        <v>306</v>
      </c>
      <c r="D100" s="299"/>
      <c r="E100" s="334"/>
      <c r="F100" s="335"/>
      <c r="G100" s="335"/>
      <c r="H100" s="335"/>
      <c r="I100" s="336"/>
      <c r="J100" s="360" t="s">
        <v>626</v>
      </c>
      <c r="K100" s="361"/>
      <c r="L100" s="361"/>
      <c r="M100" s="361"/>
      <c r="N100" s="361"/>
      <c r="O100" s="361"/>
      <c r="P100" s="361"/>
      <c r="Q100" s="361"/>
      <c r="R100" s="361"/>
      <c r="S100" s="361"/>
      <c r="T100" s="361"/>
      <c r="U100" s="361"/>
      <c r="V100" s="362"/>
      <c r="W100" s="334">
        <v>651</v>
      </c>
      <c r="X100" s="336"/>
      <c r="Y100" s="369">
        <f>IF(Y90+Y91-Y99&gt;AJ100,AJ100,Y90+Y91-Y99)</f>
        <v>0</v>
      </c>
      <c r="Z100" s="358"/>
      <c r="AA100" s="358"/>
      <c r="AB100" s="359"/>
      <c r="AC100" s="369">
        <f>IF(AC90+AC91-AC99&gt;AK100,AK100,AC90+AC91-AC99)</f>
        <v>0</v>
      </c>
      <c r="AD100" s="358"/>
      <c r="AE100" s="358"/>
      <c r="AF100" s="359"/>
      <c r="AG100" s="20"/>
      <c r="AJ100" s="175">
        <f>'Биланс на состојба'!V37</f>
        <v>0</v>
      </c>
      <c r="AK100" s="175">
        <f>'Биланс на состојба'!AE37</f>
        <v>0</v>
      </c>
      <c r="AL100" s="178"/>
    </row>
    <row r="101" spans="3:38" s="5" customFormat="1" ht="31.5" customHeight="1">
      <c r="C101" s="298" t="s">
        <v>59</v>
      </c>
      <c r="D101" s="299"/>
      <c r="E101" s="298" t="s">
        <v>96</v>
      </c>
      <c r="F101" s="392"/>
      <c r="G101" s="392"/>
      <c r="H101" s="392"/>
      <c r="I101" s="299"/>
      <c r="J101" s="360" t="s">
        <v>623</v>
      </c>
      <c r="K101" s="361"/>
      <c r="L101" s="361"/>
      <c r="M101" s="361"/>
      <c r="N101" s="361"/>
      <c r="O101" s="361"/>
      <c r="P101" s="361"/>
      <c r="Q101" s="361"/>
      <c r="R101" s="361"/>
      <c r="S101" s="361"/>
      <c r="T101" s="361"/>
      <c r="U101" s="361"/>
      <c r="V101" s="362"/>
      <c r="W101" s="334">
        <v>652</v>
      </c>
      <c r="X101" s="336"/>
      <c r="Y101" s="350"/>
      <c r="Z101" s="351"/>
      <c r="AA101" s="351"/>
      <c r="AB101" s="352"/>
      <c r="AC101" s="350"/>
      <c r="AD101" s="351"/>
      <c r="AE101" s="351"/>
      <c r="AF101" s="352"/>
      <c r="AG101" s="20"/>
      <c r="AJ101" s="168"/>
      <c r="AK101" s="97"/>
      <c r="AL101" s="194"/>
    </row>
    <row r="102" spans="3:38" s="5" customFormat="1" ht="31.5" customHeight="1">
      <c r="C102" s="298" t="s">
        <v>81</v>
      </c>
      <c r="D102" s="299"/>
      <c r="E102" s="334" t="s">
        <v>617</v>
      </c>
      <c r="F102" s="335"/>
      <c r="G102" s="335"/>
      <c r="H102" s="335"/>
      <c r="I102" s="336"/>
      <c r="J102" s="360" t="s">
        <v>624</v>
      </c>
      <c r="K102" s="361"/>
      <c r="L102" s="361"/>
      <c r="M102" s="361"/>
      <c r="N102" s="361"/>
      <c r="O102" s="361"/>
      <c r="P102" s="361"/>
      <c r="Q102" s="361"/>
      <c r="R102" s="361"/>
      <c r="S102" s="361"/>
      <c r="T102" s="361"/>
      <c r="U102" s="361"/>
      <c r="V102" s="362"/>
      <c r="W102" s="334">
        <v>653</v>
      </c>
      <c r="X102" s="336"/>
      <c r="Y102" s="350"/>
      <c r="Z102" s="351"/>
      <c r="AA102" s="351"/>
      <c r="AB102" s="352"/>
      <c r="AC102" s="350"/>
      <c r="AD102" s="351"/>
      <c r="AE102" s="351"/>
      <c r="AF102" s="352"/>
      <c r="AG102" s="20"/>
      <c r="AJ102" s="168"/>
      <c r="AK102" s="97"/>
      <c r="AL102" s="194"/>
    </row>
    <row r="103" spans="3:38" s="5" customFormat="1" ht="31.5" customHeight="1">
      <c r="C103" s="298" t="s">
        <v>82</v>
      </c>
      <c r="D103" s="299"/>
      <c r="E103" s="334" t="s">
        <v>619</v>
      </c>
      <c r="F103" s="335"/>
      <c r="G103" s="335"/>
      <c r="H103" s="335"/>
      <c r="I103" s="336"/>
      <c r="J103" s="360" t="s">
        <v>625</v>
      </c>
      <c r="K103" s="361"/>
      <c r="L103" s="361"/>
      <c r="M103" s="361"/>
      <c r="N103" s="361"/>
      <c r="O103" s="361"/>
      <c r="P103" s="361"/>
      <c r="Q103" s="361"/>
      <c r="R103" s="361"/>
      <c r="S103" s="361"/>
      <c r="T103" s="361"/>
      <c r="U103" s="361"/>
      <c r="V103" s="362"/>
      <c r="W103" s="334">
        <v>654</v>
      </c>
      <c r="X103" s="336"/>
      <c r="Y103" s="350"/>
      <c r="Z103" s="351"/>
      <c r="AA103" s="351"/>
      <c r="AB103" s="352"/>
      <c r="AC103" s="350"/>
      <c r="AD103" s="351"/>
      <c r="AE103" s="351"/>
      <c r="AF103" s="352"/>
      <c r="AG103" s="20"/>
      <c r="AJ103" s="168"/>
      <c r="AK103" s="97"/>
      <c r="AL103" s="194"/>
    </row>
    <row r="104" spans="3:38" s="5" customFormat="1" ht="31.5" customHeight="1">
      <c r="C104" s="298" t="s">
        <v>83</v>
      </c>
      <c r="D104" s="299"/>
      <c r="E104" s="334"/>
      <c r="F104" s="335"/>
      <c r="G104" s="335"/>
      <c r="H104" s="335"/>
      <c r="I104" s="336"/>
      <c r="J104" s="360" t="s">
        <v>627</v>
      </c>
      <c r="K104" s="361"/>
      <c r="L104" s="361"/>
      <c r="M104" s="361"/>
      <c r="N104" s="361"/>
      <c r="O104" s="361"/>
      <c r="P104" s="361"/>
      <c r="Q104" s="361"/>
      <c r="R104" s="361"/>
      <c r="S104" s="361"/>
      <c r="T104" s="361"/>
      <c r="U104" s="361"/>
      <c r="V104" s="362"/>
      <c r="W104" s="334">
        <v>655</v>
      </c>
      <c r="X104" s="336"/>
      <c r="Y104" s="369">
        <f>IF(Y101+Y102-Y103&gt;AJ104,AJ104,Y101+Y102-Y103)</f>
        <v>0</v>
      </c>
      <c r="Z104" s="358"/>
      <c r="AA104" s="358"/>
      <c r="AB104" s="359"/>
      <c r="AC104" s="369">
        <f>IF(AC101-AC102-AC103&gt;AK104,AK104,AC101-AC102-AC103)</f>
        <v>0</v>
      </c>
      <c r="AD104" s="358"/>
      <c r="AE104" s="358"/>
      <c r="AF104" s="359"/>
      <c r="AG104" s="20"/>
      <c r="AJ104" s="175">
        <f>'Биланс на состојба'!V40</f>
        <v>0</v>
      </c>
      <c r="AK104" s="175">
        <f>'Биланс на состојба'!AE40</f>
        <v>0</v>
      </c>
      <c r="AL104" s="194"/>
    </row>
    <row r="105" spans="3:38" s="5" customFormat="1" ht="22.5" customHeight="1">
      <c r="C105" s="298" t="s">
        <v>131</v>
      </c>
      <c r="D105" s="299"/>
      <c r="E105" s="334"/>
      <c r="F105" s="335"/>
      <c r="G105" s="335"/>
      <c r="H105" s="335"/>
      <c r="I105" s="336"/>
      <c r="J105" s="360" t="s">
        <v>324</v>
      </c>
      <c r="K105" s="361"/>
      <c r="L105" s="361"/>
      <c r="M105" s="361"/>
      <c r="N105" s="361"/>
      <c r="O105" s="361"/>
      <c r="P105" s="361"/>
      <c r="Q105" s="361"/>
      <c r="R105" s="361"/>
      <c r="S105" s="361"/>
      <c r="T105" s="361"/>
      <c r="U105" s="361"/>
      <c r="V105" s="362"/>
      <c r="W105" s="334">
        <v>656</v>
      </c>
      <c r="X105" s="336"/>
      <c r="Y105" s="350"/>
      <c r="Z105" s="351"/>
      <c r="AA105" s="351"/>
      <c r="AB105" s="352"/>
      <c r="AC105" s="350"/>
      <c r="AD105" s="351"/>
      <c r="AE105" s="351"/>
      <c r="AF105" s="352"/>
      <c r="AG105" s="20"/>
      <c r="AJ105" s="168"/>
      <c r="AK105" s="97"/>
      <c r="AL105" s="194"/>
    </row>
    <row r="106" spans="3:38" s="5" customFormat="1" ht="22.5" customHeight="1">
      <c r="C106" s="298" t="s">
        <v>132</v>
      </c>
      <c r="D106" s="299"/>
      <c r="E106" s="334"/>
      <c r="F106" s="335"/>
      <c r="G106" s="335"/>
      <c r="H106" s="335"/>
      <c r="I106" s="336"/>
      <c r="J106" s="360" t="s">
        <v>628</v>
      </c>
      <c r="K106" s="361"/>
      <c r="L106" s="361"/>
      <c r="M106" s="361"/>
      <c r="N106" s="361"/>
      <c r="O106" s="361"/>
      <c r="P106" s="361"/>
      <c r="Q106" s="361"/>
      <c r="R106" s="361"/>
      <c r="S106" s="361"/>
      <c r="T106" s="361"/>
      <c r="U106" s="361"/>
      <c r="V106" s="362"/>
      <c r="W106" s="334">
        <v>657</v>
      </c>
      <c r="X106" s="336"/>
      <c r="Y106" s="350"/>
      <c r="Z106" s="351"/>
      <c r="AA106" s="351"/>
      <c r="AB106" s="352"/>
      <c r="AC106" s="350"/>
      <c r="AD106" s="351"/>
      <c r="AE106" s="351"/>
      <c r="AF106" s="352"/>
      <c r="AG106" s="20"/>
      <c r="AJ106" s="168"/>
      <c r="AK106" s="97"/>
      <c r="AL106" s="194"/>
    </row>
    <row r="107" spans="3:38" s="5" customFormat="1" ht="22.5" customHeight="1">
      <c r="C107" s="298" t="s">
        <v>133</v>
      </c>
      <c r="D107" s="299"/>
      <c r="E107" s="334"/>
      <c r="F107" s="335"/>
      <c r="G107" s="335"/>
      <c r="H107" s="335"/>
      <c r="I107" s="336"/>
      <c r="J107" s="360" t="s">
        <v>307</v>
      </c>
      <c r="K107" s="361"/>
      <c r="L107" s="361"/>
      <c r="M107" s="361"/>
      <c r="N107" s="361"/>
      <c r="O107" s="361"/>
      <c r="P107" s="361"/>
      <c r="Q107" s="361"/>
      <c r="R107" s="361"/>
      <c r="S107" s="361"/>
      <c r="T107" s="361"/>
      <c r="U107" s="361"/>
      <c r="V107" s="362"/>
      <c r="W107" s="334">
        <v>658</v>
      </c>
      <c r="X107" s="336"/>
      <c r="Y107" s="350"/>
      <c r="Z107" s="351"/>
      <c r="AA107" s="351"/>
      <c r="AB107" s="352"/>
      <c r="AC107" s="350"/>
      <c r="AD107" s="351"/>
      <c r="AE107" s="351"/>
      <c r="AF107" s="352"/>
      <c r="AG107" s="20"/>
      <c r="AJ107" s="168"/>
      <c r="AK107" s="97"/>
      <c r="AL107" s="194"/>
    </row>
    <row r="108" spans="3:38" s="5" customFormat="1" ht="29.25" customHeight="1">
      <c r="C108" s="298"/>
      <c r="D108" s="299"/>
      <c r="E108" s="334"/>
      <c r="F108" s="335"/>
      <c r="G108" s="335"/>
      <c r="H108" s="335"/>
      <c r="I108" s="336"/>
      <c r="J108" s="329" t="s">
        <v>629</v>
      </c>
      <c r="K108" s="361"/>
      <c r="L108" s="361"/>
      <c r="M108" s="361"/>
      <c r="N108" s="361"/>
      <c r="O108" s="361"/>
      <c r="P108" s="361"/>
      <c r="Q108" s="361"/>
      <c r="R108" s="361"/>
      <c r="S108" s="361"/>
      <c r="T108" s="361"/>
      <c r="U108" s="361"/>
      <c r="V108" s="362"/>
      <c r="W108" s="334"/>
      <c r="X108" s="336"/>
      <c r="Y108" s="369"/>
      <c r="Z108" s="358"/>
      <c r="AA108" s="358"/>
      <c r="AB108" s="359"/>
      <c r="AC108" s="369"/>
      <c r="AD108" s="358"/>
      <c r="AE108" s="358"/>
      <c r="AF108" s="359"/>
      <c r="AG108" s="20"/>
      <c r="AJ108" s="170"/>
      <c r="AK108" s="170"/>
      <c r="AL108" s="194"/>
    </row>
    <row r="109" spans="3:38" s="5" customFormat="1" ht="31.5" customHeight="1">
      <c r="C109" s="298" t="s">
        <v>134</v>
      </c>
      <c r="D109" s="299"/>
      <c r="E109" s="334">
        <v>280</v>
      </c>
      <c r="F109" s="335"/>
      <c r="G109" s="335"/>
      <c r="H109" s="335"/>
      <c r="I109" s="336"/>
      <c r="J109" s="360" t="s">
        <v>630</v>
      </c>
      <c r="K109" s="361"/>
      <c r="L109" s="361"/>
      <c r="M109" s="361"/>
      <c r="N109" s="361"/>
      <c r="O109" s="361"/>
      <c r="P109" s="361"/>
      <c r="Q109" s="361"/>
      <c r="R109" s="361"/>
      <c r="S109" s="361"/>
      <c r="T109" s="361"/>
      <c r="U109" s="361"/>
      <c r="V109" s="362"/>
      <c r="W109" s="334">
        <v>659</v>
      </c>
      <c r="X109" s="336"/>
      <c r="Y109" s="462">
        <f>Y110+Y111+Y112+Y113</f>
        <v>0</v>
      </c>
      <c r="Z109" s="463"/>
      <c r="AA109" s="463"/>
      <c r="AB109" s="464"/>
      <c r="AC109" s="462">
        <f>AC110+AC111+AC112+AC113</f>
        <v>0</v>
      </c>
      <c r="AD109" s="463"/>
      <c r="AE109" s="463"/>
      <c r="AF109" s="464"/>
      <c r="AG109" s="20"/>
      <c r="AJ109" s="175">
        <f>'Биланс на состојба'!V142</f>
        <v>0</v>
      </c>
      <c r="AK109" s="175">
        <f>'Биланс на состојба'!AB142</f>
        <v>0</v>
      </c>
      <c r="AL109" s="194"/>
    </row>
    <row r="110" spans="3:38" s="5" customFormat="1" ht="31.5" customHeight="1">
      <c r="C110" s="298" t="s">
        <v>135</v>
      </c>
      <c r="D110" s="299"/>
      <c r="E110" s="334">
        <v>281</v>
      </c>
      <c r="F110" s="335"/>
      <c r="G110" s="335"/>
      <c r="H110" s="335"/>
      <c r="I110" s="336"/>
      <c r="J110" s="360" t="s">
        <v>631</v>
      </c>
      <c r="K110" s="361"/>
      <c r="L110" s="361"/>
      <c r="M110" s="361"/>
      <c r="N110" s="361"/>
      <c r="O110" s="361"/>
      <c r="P110" s="361"/>
      <c r="Q110" s="361"/>
      <c r="R110" s="361"/>
      <c r="S110" s="361"/>
      <c r="T110" s="361"/>
      <c r="U110" s="361"/>
      <c r="V110" s="362"/>
      <c r="W110" s="334">
        <v>660</v>
      </c>
      <c r="X110" s="336"/>
      <c r="Y110" s="350"/>
      <c r="Z110" s="351"/>
      <c r="AA110" s="351"/>
      <c r="AB110" s="352"/>
      <c r="AC110" s="350"/>
      <c r="AD110" s="351"/>
      <c r="AE110" s="351"/>
      <c r="AF110" s="352"/>
      <c r="AG110" s="20"/>
      <c r="AJ110" s="175">
        <f>'Биланс на состојба'!V142</f>
        <v>0</v>
      </c>
      <c r="AK110" s="175">
        <f>'Биланс на состојба'!AB142</f>
        <v>0</v>
      </c>
      <c r="AL110" s="194"/>
    </row>
    <row r="111" spans="3:38" s="5" customFormat="1" ht="31.5" customHeight="1">
      <c r="C111" s="298" t="s">
        <v>136</v>
      </c>
      <c r="D111" s="299"/>
      <c r="E111" s="334">
        <v>282</v>
      </c>
      <c r="F111" s="335"/>
      <c r="G111" s="335"/>
      <c r="H111" s="335"/>
      <c r="I111" s="336"/>
      <c r="J111" s="360" t="s">
        <v>632</v>
      </c>
      <c r="K111" s="520"/>
      <c r="L111" s="520"/>
      <c r="M111" s="520"/>
      <c r="N111" s="520"/>
      <c r="O111" s="520"/>
      <c r="P111" s="520"/>
      <c r="Q111" s="520"/>
      <c r="R111" s="520"/>
      <c r="S111" s="520"/>
      <c r="T111" s="520"/>
      <c r="U111" s="520"/>
      <c r="V111" s="521"/>
      <c r="W111" s="334">
        <v>661</v>
      </c>
      <c r="X111" s="336"/>
      <c r="Y111" s="350"/>
      <c r="Z111" s="351"/>
      <c r="AA111" s="351"/>
      <c r="AB111" s="352"/>
      <c r="AC111" s="350"/>
      <c r="AD111" s="351"/>
      <c r="AE111" s="351"/>
      <c r="AF111" s="352"/>
      <c r="AG111" s="20"/>
      <c r="AJ111" s="175">
        <f>'Биланс на состојба'!V142</f>
        <v>0</v>
      </c>
      <c r="AK111" s="175">
        <f>'Биланс на состојба'!AB142</f>
        <v>0</v>
      </c>
      <c r="AL111" s="194"/>
    </row>
    <row r="112" spans="3:38" s="5" customFormat="1" ht="31.5" customHeight="1">
      <c r="C112" s="298" t="s">
        <v>137</v>
      </c>
      <c r="D112" s="299"/>
      <c r="E112" s="334">
        <v>284</v>
      </c>
      <c r="F112" s="335"/>
      <c r="G112" s="335"/>
      <c r="H112" s="335"/>
      <c r="I112" s="336"/>
      <c r="J112" s="360" t="s">
        <v>633</v>
      </c>
      <c r="K112" s="520"/>
      <c r="L112" s="520"/>
      <c r="M112" s="520"/>
      <c r="N112" s="520"/>
      <c r="O112" s="520"/>
      <c r="P112" s="520"/>
      <c r="Q112" s="520"/>
      <c r="R112" s="520"/>
      <c r="S112" s="520"/>
      <c r="T112" s="520"/>
      <c r="U112" s="520"/>
      <c r="V112" s="521"/>
      <c r="W112" s="334">
        <v>662</v>
      </c>
      <c r="X112" s="336"/>
      <c r="Y112" s="350"/>
      <c r="Z112" s="351"/>
      <c r="AA112" s="351"/>
      <c r="AB112" s="352"/>
      <c r="AC112" s="350"/>
      <c r="AD112" s="351"/>
      <c r="AE112" s="351"/>
      <c r="AF112" s="352"/>
      <c r="AG112" s="20"/>
      <c r="AJ112" s="175">
        <f>'Биланс на состојба'!V142</f>
        <v>0</v>
      </c>
      <c r="AK112" s="175">
        <f>'Биланс на состојба'!AB142</f>
        <v>0</v>
      </c>
      <c r="AL112" s="194"/>
    </row>
    <row r="113" spans="3:38" s="5" customFormat="1" ht="31.5" customHeight="1">
      <c r="C113" s="298" t="s">
        <v>138</v>
      </c>
      <c r="D113" s="299"/>
      <c r="E113" s="334">
        <v>285</v>
      </c>
      <c r="F113" s="335"/>
      <c r="G113" s="335"/>
      <c r="H113" s="335"/>
      <c r="I113" s="336"/>
      <c r="J113" s="360" t="s">
        <v>634</v>
      </c>
      <c r="K113" s="520"/>
      <c r="L113" s="520"/>
      <c r="M113" s="520"/>
      <c r="N113" s="520"/>
      <c r="O113" s="520"/>
      <c r="P113" s="520"/>
      <c r="Q113" s="520"/>
      <c r="R113" s="520"/>
      <c r="S113" s="520"/>
      <c r="T113" s="520"/>
      <c r="U113" s="520"/>
      <c r="V113" s="521"/>
      <c r="W113" s="334">
        <v>663</v>
      </c>
      <c r="X113" s="336"/>
      <c r="Y113" s="350"/>
      <c r="Z113" s="351"/>
      <c r="AA113" s="351"/>
      <c r="AB113" s="352"/>
      <c r="AC113" s="350"/>
      <c r="AD113" s="351"/>
      <c r="AE113" s="351"/>
      <c r="AF113" s="352"/>
      <c r="AG113" s="20"/>
      <c r="AJ113" s="175">
        <f>'Биланс на состојба'!V142</f>
        <v>0</v>
      </c>
      <c r="AK113" s="175">
        <f>'Биланс на состојба'!AB142</f>
        <v>0</v>
      </c>
      <c r="AL113" s="194"/>
    </row>
    <row r="114" spans="3:38" s="5" customFormat="1" ht="29.25" customHeight="1">
      <c r="C114" s="298"/>
      <c r="D114" s="299"/>
      <c r="E114" s="334"/>
      <c r="F114" s="335"/>
      <c r="G114" s="335"/>
      <c r="H114" s="335"/>
      <c r="I114" s="336"/>
      <c r="J114" s="329" t="s">
        <v>635</v>
      </c>
      <c r="K114" s="520"/>
      <c r="L114" s="520"/>
      <c r="M114" s="520"/>
      <c r="N114" s="520"/>
      <c r="O114" s="520"/>
      <c r="P114" s="520"/>
      <c r="Q114" s="520"/>
      <c r="R114" s="520"/>
      <c r="S114" s="520"/>
      <c r="T114" s="520"/>
      <c r="U114" s="520"/>
      <c r="V114" s="521"/>
      <c r="W114" s="334"/>
      <c r="X114" s="336"/>
      <c r="Y114" s="498"/>
      <c r="Z114" s="499"/>
      <c r="AA114" s="499"/>
      <c r="AB114" s="500"/>
      <c r="AC114" s="498"/>
      <c r="AD114" s="499"/>
      <c r="AE114" s="499"/>
      <c r="AF114" s="500"/>
      <c r="AG114" s="20"/>
      <c r="AJ114" s="168"/>
      <c r="AK114" s="97"/>
      <c r="AL114" s="194"/>
    </row>
    <row r="115" spans="3:38" s="5" customFormat="1" ht="31.5" customHeight="1">
      <c r="C115" s="298"/>
      <c r="D115" s="299"/>
      <c r="E115" s="334"/>
      <c r="F115" s="335"/>
      <c r="G115" s="335"/>
      <c r="H115" s="335"/>
      <c r="I115" s="336"/>
      <c r="J115" s="329" t="s">
        <v>636</v>
      </c>
      <c r="K115" s="520"/>
      <c r="L115" s="520"/>
      <c r="M115" s="520"/>
      <c r="N115" s="520"/>
      <c r="O115" s="520"/>
      <c r="P115" s="520"/>
      <c r="Q115" s="520"/>
      <c r="R115" s="520"/>
      <c r="S115" s="520"/>
      <c r="T115" s="520"/>
      <c r="U115" s="520"/>
      <c r="V115" s="521"/>
      <c r="W115" s="334"/>
      <c r="X115" s="336"/>
      <c r="Y115" s="498"/>
      <c r="Z115" s="499"/>
      <c r="AA115" s="499"/>
      <c r="AB115" s="500"/>
      <c r="AC115" s="498"/>
      <c r="AD115" s="499"/>
      <c r="AE115" s="499"/>
      <c r="AF115" s="500"/>
      <c r="AG115" s="20"/>
      <c r="AJ115" s="168"/>
      <c r="AK115" s="97"/>
      <c r="AL115" s="194"/>
    </row>
    <row r="116" spans="3:38" s="5" customFormat="1" ht="31.5" customHeight="1">
      <c r="C116" s="298" t="s">
        <v>139</v>
      </c>
      <c r="D116" s="299"/>
      <c r="E116" s="334" t="s">
        <v>637</v>
      </c>
      <c r="F116" s="335"/>
      <c r="G116" s="335"/>
      <c r="H116" s="335"/>
      <c r="I116" s="336"/>
      <c r="J116" s="360" t="s">
        <v>638</v>
      </c>
      <c r="K116" s="361"/>
      <c r="L116" s="361"/>
      <c r="M116" s="361"/>
      <c r="N116" s="361"/>
      <c r="O116" s="361"/>
      <c r="P116" s="361"/>
      <c r="Q116" s="361"/>
      <c r="R116" s="361"/>
      <c r="S116" s="361"/>
      <c r="T116" s="361"/>
      <c r="U116" s="361"/>
      <c r="V116" s="362"/>
      <c r="W116" s="334">
        <v>664</v>
      </c>
      <c r="X116" s="336"/>
      <c r="Y116" s="350"/>
      <c r="Z116" s="351"/>
      <c r="AA116" s="351"/>
      <c r="AB116" s="352"/>
      <c r="AC116" s="350"/>
      <c r="AD116" s="351"/>
      <c r="AE116" s="351"/>
      <c r="AF116" s="352"/>
      <c r="AG116" s="20"/>
      <c r="AJ116" s="175">
        <f>'Биланс на ПР'!Z41</f>
        <v>26003</v>
      </c>
      <c r="AK116" s="175">
        <f>'Биланс на ПР'!AD41</f>
        <v>29300</v>
      </c>
      <c r="AL116" s="194"/>
    </row>
    <row r="117" spans="3:38" s="5" customFormat="1" ht="31.5" customHeight="1">
      <c r="C117" s="298" t="s">
        <v>140</v>
      </c>
      <c r="D117" s="299"/>
      <c r="E117" s="334" t="s">
        <v>637</v>
      </c>
      <c r="F117" s="335"/>
      <c r="G117" s="335"/>
      <c r="H117" s="335"/>
      <c r="I117" s="336"/>
      <c r="J117" s="360" t="s">
        <v>639</v>
      </c>
      <c r="K117" s="361"/>
      <c r="L117" s="361"/>
      <c r="M117" s="361"/>
      <c r="N117" s="361"/>
      <c r="O117" s="361"/>
      <c r="P117" s="361"/>
      <c r="Q117" s="361"/>
      <c r="R117" s="361"/>
      <c r="S117" s="361"/>
      <c r="T117" s="361"/>
      <c r="U117" s="361"/>
      <c r="V117" s="362"/>
      <c r="W117" s="334">
        <v>665</v>
      </c>
      <c r="X117" s="336"/>
      <c r="Y117" s="350"/>
      <c r="Z117" s="351"/>
      <c r="AA117" s="351"/>
      <c r="AB117" s="352"/>
      <c r="AC117" s="350"/>
      <c r="AD117" s="351"/>
      <c r="AE117" s="351"/>
      <c r="AF117" s="352"/>
      <c r="AG117" s="20"/>
      <c r="AJ117" s="175">
        <f>'Биланс на ПР'!Z41</f>
        <v>26003</v>
      </c>
      <c r="AK117" s="175">
        <f>'Биланс на ПР'!AD41</f>
        <v>29300</v>
      </c>
      <c r="AL117" s="194"/>
    </row>
    <row r="118" spans="3:38" s="5" customFormat="1" ht="31.5" customHeight="1">
      <c r="C118" s="298" t="s">
        <v>141</v>
      </c>
      <c r="D118" s="299"/>
      <c r="E118" s="334" t="s">
        <v>637</v>
      </c>
      <c r="F118" s="335"/>
      <c r="G118" s="335"/>
      <c r="H118" s="335"/>
      <c r="I118" s="336"/>
      <c r="J118" s="360" t="s">
        <v>640</v>
      </c>
      <c r="K118" s="361"/>
      <c r="L118" s="361"/>
      <c r="M118" s="361"/>
      <c r="N118" s="361"/>
      <c r="O118" s="361"/>
      <c r="P118" s="361"/>
      <c r="Q118" s="361"/>
      <c r="R118" s="361"/>
      <c r="S118" s="361"/>
      <c r="T118" s="361"/>
      <c r="U118" s="361"/>
      <c r="V118" s="362"/>
      <c r="W118" s="334">
        <v>666</v>
      </c>
      <c r="X118" s="336"/>
      <c r="Y118" s="350">
        <v>26003</v>
      </c>
      <c r="Z118" s="351"/>
      <c r="AA118" s="351"/>
      <c r="AB118" s="352"/>
      <c r="AC118" s="350">
        <v>9483</v>
      </c>
      <c r="AD118" s="351"/>
      <c r="AE118" s="351"/>
      <c r="AF118" s="352"/>
      <c r="AG118" s="20"/>
      <c r="AJ118" s="175">
        <f>'Биланс на ПР'!Z41</f>
        <v>26003</v>
      </c>
      <c r="AK118" s="175">
        <f>'Биланс на ПР'!AD41</f>
        <v>29300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5" t="s">
        <v>571</v>
      </c>
      <c r="D120" s="476"/>
      <c r="E120" s="479" t="s">
        <v>589</v>
      </c>
      <c r="F120" s="480"/>
      <c r="G120" s="480"/>
      <c r="H120" s="480"/>
      <c r="I120" s="481"/>
      <c r="J120" s="414" t="s">
        <v>13</v>
      </c>
      <c r="K120" s="415"/>
      <c r="L120" s="415"/>
      <c r="M120" s="415"/>
      <c r="N120" s="415"/>
      <c r="O120" s="415"/>
      <c r="P120" s="415"/>
      <c r="Q120" s="415"/>
      <c r="R120" s="415"/>
      <c r="S120" s="415"/>
      <c r="T120" s="415"/>
      <c r="U120" s="415"/>
      <c r="V120" s="491"/>
      <c r="W120" s="289" t="s">
        <v>271</v>
      </c>
      <c r="X120" s="291"/>
      <c r="Y120" s="326" t="s">
        <v>12</v>
      </c>
      <c r="Z120" s="327"/>
      <c r="AA120" s="327"/>
      <c r="AB120" s="327"/>
      <c r="AC120" s="327"/>
      <c r="AD120" s="327"/>
      <c r="AE120" s="327"/>
      <c r="AF120" s="328"/>
      <c r="AG120" s="20"/>
      <c r="AJ120" s="531" t="s">
        <v>317</v>
      </c>
      <c r="AK120" s="531"/>
      <c r="AL120" s="194"/>
    </row>
    <row r="121" spans="3:38" s="5" customFormat="1" ht="25.5" customHeight="1">
      <c r="C121" s="477"/>
      <c r="D121" s="478"/>
      <c r="E121" s="482"/>
      <c r="F121" s="483"/>
      <c r="G121" s="483"/>
      <c r="H121" s="483"/>
      <c r="I121" s="484"/>
      <c r="J121" s="417"/>
      <c r="K121" s="418"/>
      <c r="L121" s="418"/>
      <c r="M121" s="418"/>
      <c r="N121" s="418"/>
      <c r="O121" s="418"/>
      <c r="P121" s="418"/>
      <c r="Q121" s="418"/>
      <c r="R121" s="418"/>
      <c r="S121" s="418"/>
      <c r="T121" s="418"/>
      <c r="U121" s="418"/>
      <c r="V121" s="492"/>
      <c r="W121" s="292"/>
      <c r="X121" s="294"/>
      <c r="Y121" s="488" t="s">
        <v>11</v>
      </c>
      <c r="Z121" s="489"/>
      <c r="AA121" s="489"/>
      <c r="AB121" s="490"/>
      <c r="AC121" s="488" t="s">
        <v>78</v>
      </c>
      <c r="AD121" s="489"/>
      <c r="AE121" s="489"/>
      <c r="AF121" s="490"/>
      <c r="AG121" s="20"/>
      <c r="AJ121" s="174" t="s">
        <v>239</v>
      </c>
      <c r="AK121" s="174" t="s">
        <v>240</v>
      </c>
      <c r="AL121" s="194"/>
    </row>
    <row r="122" spans="3:38" s="20" customFormat="1" ht="10.5" customHeight="1">
      <c r="C122" s="333">
        <v>1</v>
      </c>
      <c r="D122" s="333"/>
      <c r="E122" s="334">
        <v>2</v>
      </c>
      <c r="F122" s="335"/>
      <c r="G122" s="335"/>
      <c r="H122" s="335"/>
      <c r="I122" s="335"/>
      <c r="J122" s="334">
        <v>3</v>
      </c>
      <c r="K122" s="335"/>
      <c r="L122" s="335"/>
      <c r="M122" s="335"/>
      <c r="N122" s="335"/>
      <c r="O122" s="335"/>
      <c r="P122" s="335"/>
      <c r="Q122" s="335"/>
      <c r="R122" s="335"/>
      <c r="S122" s="335"/>
      <c r="T122" s="335"/>
      <c r="U122" s="335"/>
      <c r="V122" s="336"/>
      <c r="W122" s="471">
        <v>4</v>
      </c>
      <c r="X122" s="471"/>
      <c r="Y122" s="472">
        <v>5</v>
      </c>
      <c r="Z122" s="473"/>
      <c r="AA122" s="473"/>
      <c r="AB122" s="474"/>
      <c r="AC122" s="472">
        <v>6</v>
      </c>
      <c r="AD122" s="473"/>
      <c r="AE122" s="473"/>
      <c r="AF122" s="474"/>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26003</v>
      </c>
      <c r="AK123" s="175">
        <f>'Биланс на ПР'!AD41</f>
        <v>29300</v>
      </c>
      <c r="AL123" s="194"/>
    </row>
    <row r="124" spans="3:38" s="5" customFormat="1" ht="23.25" customHeight="1">
      <c r="C124" s="298"/>
      <c r="D124" s="299"/>
      <c r="E124" s="334"/>
      <c r="F124" s="335"/>
      <c r="G124" s="335"/>
      <c r="H124" s="335"/>
      <c r="I124" s="336"/>
      <c r="J124" s="329" t="s">
        <v>642</v>
      </c>
      <c r="K124" s="330"/>
      <c r="L124" s="330"/>
      <c r="M124" s="330"/>
      <c r="N124" s="330"/>
      <c r="O124" s="330"/>
      <c r="P124" s="330"/>
      <c r="Q124" s="330"/>
      <c r="R124" s="330"/>
      <c r="S124" s="330"/>
      <c r="T124" s="330"/>
      <c r="U124" s="330"/>
      <c r="V124" s="331"/>
      <c r="W124" s="334"/>
      <c r="X124" s="336"/>
      <c r="Y124" s="498"/>
      <c r="Z124" s="499"/>
      <c r="AA124" s="499"/>
      <c r="AB124" s="500"/>
      <c r="AC124" s="498"/>
      <c r="AD124" s="499"/>
      <c r="AE124" s="499"/>
      <c r="AF124" s="500"/>
      <c r="AG124" s="20"/>
      <c r="AJ124" s="170"/>
      <c r="AK124" s="170"/>
      <c r="AL124" s="194"/>
    </row>
    <row r="125" spans="3:38" s="5" customFormat="1" ht="18" customHeight="1">
      <c r="C125" s="298" t="s">
        <v>143</v>
      </c>
      <c r="D125" s="299"/>
      <c r="E125" s="539" t="s">
        <v>643</v>
      </c>
      <c r="F125" s="540"/>
      <c r="G125" s="540"/>
      <c r="H125" s="540"/>
      <c r="I125" s="541"/>
      <c r="J125" s="360" t="s">
        <v>644</v>
      </c>
      <c r="K125" s="361"/>
      <c r="L125" s="361"/>
      <c r="M125" s="361"/>
      <c r="N125" s="361"/>
      <c r="O125" s="361"/>
      <c r="P125" s="361"/>
      <c r="Q125" s="361"/>
      <c r="R125" s="361"/>
      <c r="S125" s="361"/>
      <c r="T125" s="361"/>
      <c r="U125" s="361"/>
      <c r="V125" s="362"/>
      <c r="W125" s="334">
        <v>668</v>
      </c>
      <c r="X125" s="336"/>
      <c r="Y125" s="350">
        <v>10148</v>
      </c>
      <c r="Z125" s="351"/>
      <c r="AA125" s="351"/>
      <c r="AB125" s="352"/>
      <c r="AC125" s="350">
        <v>53987</v>
      </c>
      <c r="AD125" s="351"/>
      <c r="AE125" s="351"/>
      <c r="AF125" s="352"/>
      <c r="AG125" s="20"/>
      <c r="AJ125" s="175">
        <f>'Биланс на ПР'!Z46</f>
        <v>232498</v>
      </c>
      <c r="AK125" s="175">
        <f>'Биланс на ПР'!AD46</f>
        <v>127647</v>
      </c>
      <c r="AL125" s="194"/>
    </row>
    <row r="126" spans="3:38" s="5" customFormat="1" ht="18" customHeight="1">
      <c r="C126" s="298" t="s">
        <v>144</v>
      </c>
      <c r="D126" s="299"/>
      <c r="E126" s="539" t="s">
        <v>643</v>
      </c>
      <c r="F126" s="540"/>
      <c r="G126" s="540"/>
      <c r="H126" s="540"/>
      <c r="I126" s="541"/>
      <c r="J126" s="360" t="s">
        <v>645</v>
      </c>
      <c r="K126" s="361"/>
      <c r="L126" s="361"/>
      <c r="M126" s="361"/>
      <c r="N126" s="361"/>
      <c r="O126" s="361"/>
      <c r="P126" s="361"/>
      <c r="Q126" s="361"/>
      <c r="R126" s="361"/>
      <c r="S126" s="361"/>
      <c r="T126" s="361"/>
      <c r="U126" s="361"/>
      <c r="V126" s="362"/>
      <c r="W126" s="334">
        <v>669</v>
      </c>
      <c r="X126" s="336"/>
      <c r="Y126" s="350"/>
      <c r="Z126" s="351"/>
      <c r="AA126" s="351"/>
      <c r="AB126" s="352"/>
      <c r="AC126" s="350"/>
      <c r="AD126" s="351"/>
      <c r="AE126" s="351"/>
      <c r="AF126" s="352"/>
      <c r="AG126" s="20"/>
      <c r="AJ126" s="175">
        <f>'Биланс на ПР'!Z46</f>
        <v>232498</v>
      </c>
      <c r="AK126" s="175">
        <f>'Биланс на ПР'!AD46</f>
        <v>127647</v>
      </c>
      <c r="AL126" s="194"/>
    </row>
    <row r="127" spans="3:38" s="5" customFormat="1" ht="27" customHeight="1">
      <c r="C127" s="298" t="s">
        <v>145</v>
      </c>
      <c r="D127" s="299"/>
      <c r="E127" s="334" t="s">
        <v>643</v>
      </c>
      <c r="F127" s="335"/>
      <c r="G127" s="335"/>
      <c r="H127" s="335"/>
      <c r="I127" s="336"/>
      <c r="J127" s="360" t="s">
        <v>646</v>
      </c>
      <c r="K127" s="361"/>
      <c r="L127" s="361"/>
      <c r="M127" s="361"/>
      <c r="N127" s="361"/>
      <c r="O127" s="361"/>
      <c r="P127" s="361"/>
      <c r="Q127" s="361"/>
      <c r="R127" s="361"/>
      <c r="S127" s="361"/>
      <c r="T127" s="361"/>
      <c r="U127" s="361"/>
      <c r="V127" s="362"/>
      <c r="W127" s="334">
        <v>670</v>
      </c>
      <c r="X127" s="336"/>
      <c r="Y127" s="350"/>
      <c r="Z127" s="351"/>
      <c r="AA127" s="351"/>
      <c r="AB127" s="352"/>
      <c r="AC127" s="350">
        <v>30220</v>
      </c>
      <c r="AD127" s="351"/>
      <c r="AE127" s="351"/>
      <c r="AF127" s="352"/>
      <c r="AG127" s="20"/>
      <c r="AJ127" s="175">
        <f>'Биланс на ПР'!Z46</f>
        <v>232498</v>
      </c>
      <c r="AK127" s="175">
        <f>'Биланс на ПР'!AD46</f>
        <v>127647</v>
      </c>
      <c r="AL127" s="194"/>
    </row>
    <row r="128" spans="3:38" s="5" customFormat="1" ht="18" customHeight="1">
      <c r="C128" s="298" t="s">
        <v>146</v>
      </c>
      <c r="D128" s="299"/>
      <c r="E128" s="354" t="s">
        <v>643</v>
      </c>
      <c r="F128" s="335"/>
      <c r="G128" s="335"/>
      <c r="H128" s="335"/>
      <c r="I128" s="336"/>
      <c r="J128" s="569" t="s">
        <v>647</v>
      </c>
      <c r="K128" s="570"/>
      <c r="L128" s="570"/>
      <c r="M128" s="570"/>
      <c r="N128" s="570"/>
      <c r="O128" s="570"/>
      <c r="P128" s="570"/>
      <c r="Q128" s="570"/>
      <c r="R128" s="570"/>
      <c r="S128" s="570"/>
      <c r="T128" s="570"/>
      <c r="U128" s="570"/>
      <c r="V128" s="571"/>
      <c r="W128" s="334">
        <v>671</v>
      </c>
      <c r="X128" s="336"/>
      <c r="Y128" s="350"/>
      <c r="Z128" s="351"/>
      <c r="AA128" s="351"/>
      <c r="AB128" s="352"/>
      <c r="AC128" s="350"/>
      <c r="AD128" s="351"/>
      <c r="AE128" s="351"/>
      <c r="AF128" s="352"/>
      <c r="AG128" s="20"/>
      <c r="AJ128" s="175">
        <f>'Биланс на ПР'!Z46</f>
        <v>232498</v>
      </c>
      <c r="AK128" s="175">
        <f>'Биланс на ПР'!AD46</f>
        <v>127647</v>
      </c>
      <c r="AL128" s="194"/>
    </row>
    <row r="129" spans="3:38" s="5" customFormat="1" ht="23.25" customHeight="1">
      <c r="C129" s="298"/>
      <c r="D129" s="299"/>
      <c r="E129" s="334"/>
      <c r="F129" s="335"/>
      <c r="G129" s="335"/>
      <c r="H129" s="335"/>
      <c r="I129" s="336"/>
      <c r="J129" s="329" t="s">
        <v>648</v>
      </c>
      <c r="K129" s="330"/>
      <c r="L129" s="330"/>
      <c r="M129" s="330"/>
      <c r="N129" s="330"/>
      <c r="O129" s="330"/>
      <c r="P129" s="330"/>
      <c r="Q129" s="330"/>
      <c r="R129" s="330"/>
      <c r="S129" s="330"/>
      <c r="T129" s="330"/>
      <c r="U129" s="330"/>
      <c r="V129" s="331"/>
      <c r="W129" s="334"/>
      <c r="X129" s="336"/>
      <c r="Y129" s="498"/>
      <c r="Z129" s="499"/>
      <c r="AA129" s="499"/>
      <c r="AB129" s="500"/>
      <c r="AC129" s="498"/>
      <c r="AD129" s="499"/>
      <c r="AE129" s="499"/>
      <c r="AF129" s="500"/>
      <c r="AG129" s="20"/>
      <c r="AJ129" s="168"/>
      <c r="AK129" s="97"/>
      <c r="AL129" s="194"/>
    </row>
    <row r="130" spans="3:38" s="5" customFormat="1" ht="27" customHeight="1">
      <c r="C130" s="298" t="s">
        <v>147</v>
      </c>
      <c r="D130" s="299"/>
      <c r="E130" s="501" t="s">
        <v>649</v>
      </c>
      <c r="F130" s="502"/>
      <c r="G130" s="502"/>
      <c r="H130" s="502"/>
      <c r="I130" s="503"/>
      <c r="J130" s="360" t="s">
        <v>650</v>
      </c>
      <c r="K130" s="361"/>
      <c r="L130" s="361"/>
      <c r="M130" s="361"/>
      <c r="N130" s="361"/>
      <c r="O130" s="361"/>
      <c r="P130" s="361"/>
      <c r="Q130" s="361"/>
      <c r="R130" s="361"/>
      <c r="S130" s="361"/>
      <c r="T130" s="361"/>
      <c r="U130" s="361"/>
      <c r="V130" s="362"/>
      <c r="W130" s="334">
        <v>672</v>
      </c>
      <c r="X130" s="336"/>
      <c r="Y130" s="350"/>
      <c r="Z130" s="351"/>
      <c r="AA130" s="351"/>
      <c r="AB130" s="352"/>
      <c r="AC130" s="350"/>
      <c r="AD130" s="351"/>
      <c r="AE130" s="351"/>
      <c r="AF130" s="352"/>
      <c r="AG130" s="20"/>
      <c r="AJ130" s="175">
        <f>'Биланс на ПР'!Z48</f>
        <v>847988</v>
      </c>
      <c r="AK130" s="175">
        <f>'Биланс на ПР'!AD48</f>
        <v>235798</v>
      </c>
      <c r="AL130" s="194"/>
    </row>
    <row r="131" spans="3:38" s="5" customFormat="1" ht="39" customHeight="1">
      <c r="C131" s="298" t="s">
        <v>148</v>
      </c>
      <c r="D131" s="299"/>
      <c r="E131" s="354" t="s">
        <v>649</v>
      </c>
      <c r="F131" s="335"/>
      <c r="G131" s="335"/>
      <c r="H131" s="335"/>
      <c r="I131" s="336"/>
      <c r="J131" s="360" t="s">
        <v>651</v>
      </c>
      <c r="K131" s="361"/>
      <c r="L131" s="361"/>
      <c r="M131" s="361"/>
      <c r="N131" s="361"/>
      <c r="O131" s="361"/>
      <c r="P131" s="361"/>
      <c r="Q131" s="361"/>
      <c r="R131" s="361"/>
      <c r="S131" s="361"/>
      <c r="T131" s="361"/>
      <c r="U131" s="361"/>
      <c r="V131" s="362"/>
      <c r="W131" s="334">
        <v>673</v>
      </c>
      <c r="X131" s="336"/>
      <c r="Y131" s="350"/>
      <c r="Z131" s="351"/>
      <c r="AA131" s="351"/>
      <c r="AB131" s="352"/>
      <c r="AC131" s="350"/>
      <c r="AD131" s="351"/>
      <c r="AE131" s="351"/>
      <c r="AF131" s="352"/>
      <c r="AG131" s="20"/>
      <c r="AJ131" s="175">
        <f>'Биланс на ПР'!Z48</f>
        <v>847988</v>
      </c>
      <c r="AK131" s="175">
        <f>'Биланс на ПР'!AD48</f>
        <v>235798</v>
      </c>
      <c r="AL131" s="194"/>
    </row>
    <row r="132" spans="3:38" s="5" customFormat="1" ht="27" customHeight="1">
      <c r="C132" s="298" t="s">
        <v>149</v>
      </c>
      <c r="D132" s="299"/>
      <c r="E132" s="354" t="s">
        <v>649</v>
      </c>
      <c r="F132" s="335"/>
      <c r="G132" s="335"/>
      <c r="H132" s="335"/>
      <c r="I132" s="336"/>
      <c r="J132" s="360" t="s">
        <v>652</v>
      </c>
      <c r="K132" s="361"/>
      <c r="L132" s="361"/>
      <c r="M132" s="361"/>
      <c r="N132" s="361"/>
      <c r="O132" s="361"/>
      <c r="P132" s="361"/>
      <c r="Q132" s="361"/>
      <c r="R132" s="361"/>
      <c r="S132" s="361"/>
      <c r="T132" s="361"/>
      <c r="U132" s="361"/>
      <c r="V132" s="362"/>
      <c r="W132" s="334">
        <v>674</v>
      </c>
      <c r="X132" s="336"/>
      <c r="Y132" s="350"/>
      <c r="Z132" s="351"/>
      <c r="AA132" s="351"/>
      <c r="AB132" s="352"/>
      <c r="AC132" s="350">
        <v>32360</v>
      </c>
      <c r="AD132" s="351"/>
      <c r="AE132" s="351"/>
      <c r="AF132" s="352"/>
      <c r="AG132" s="20"/>
      <c r="AJ132" s="175">
        <f>'Биланс на ПР'!Z48</f>
        <v>847988</v>
      </c>
      <c r="AK132" s="175">
        <f>'Биланс на ПР'!AD48</f>
        <v>235798</v>
      </c>
      <c r="AL132" s="194"/>
    </row>
    <row r="133" spans="3:38" s="5" customFormat="1" ht="39" customHeight="1">
      <c r="C133" s="298" t="s">
        <v>150</v>
      </c>
      <c r="D133" s="299"/>
      <c r="E133" s="501" t="s">
        <v>649</v>
      </c>
      <c r="F133" s="335"/>
      <c r="G133" s="335"/>
      <c r="H133" s="335"/>
      <c r="I133" s="336"/>
      <c r="J133" s="360" t="s">
        <v>737</v>
      </c>
      <c r="K133" s="361"/>
      <c r="L133" s="361"/>
      <c r="M133" s="361"/>
      <c r="N133" s="361"/>
      <c r="O133" s="361"/>
      <c r="P133" s="361"/>
      <c r="Q133" s="361"/>
      <c r="R133" s="361"/>
      <c r="S133" s="361"/>
      <c r="T133" s="361"/>
      <c r="U133" s="361"/>
      <c r="V133" s="362"/>
      <c r="W133" s="334">
        <v>675</v>
      </c>
      <c r="X133" s="336"/>
      <c r="Y133" s="350"/>
      <c r="Z133" s="351"/>
      <c r="AA133" s="351"/>
      <c r="AB133" s="352"/>
      <c r="AC133" s="350"/>
      <c r="AD133" s="351"/>
      <c r="AE133" s="351"/>
      <c r="AF133" s="352"/>
      <c r="AG133" s="20"/>
      <c r="AJ133" s="175">
        <f>'Биланс на ПР'!Z48</f>
        <v>847988</v>
      </c>
      <c r="AK133" s="175">
        <f>'Биланс на ПР'!AD48</f>
        <v>235798</v>
      </c>
      <c r="AL133" s="194"/>
    </row>
    <row r="134" spans="3:38" s="5" customFormat="1" ht="27" customHeight="1">
      <c r="C134" s="298" t="s">
        <v>172</v>
      </c>
      <c r="D134" s="299"/>
      <c r="E134" s="501" t="s">
        <v>649</v>
      </c>
      <c r="F134" s="335"/>
      <c r="G134" s="335"/>
      <c r="H134" s="335"/>
      <c r="I134" s="336"/>
      <c r="J134" s="360" t="s">
        <v>653</v>
      </c>
      <c r="K134" s="361"/>
      <c r="L134" s="361"/>
      <c r="M134" s="361"/>
      <c r="N134" s="361"/>
      <c r="O134" s="361"/>
      <c r="P134" s="361"/>
      <c r="Q134" s="361"/>
      <c r="R134" s="361"/>
      <c r="S134" s="361"/>
      <c r="T134" s="361"/>
      <c r="U134" s="361"/>
      <c r="V134" s="362"/>
      <c r="W134" s="334">
        <v>676</v>
      </c>
      <c r="X134" s="336"/>
      <c r="Y134" s="350"/>
      <c r="Z134" s="351"/>
      <c r="AA134" s="351"/>
      <c r="AB134" s="352"/>
      <c r="AC134" s="350"/>
      <c r="AD134" s="351"/>
      <c r="AE134" s="351"/>
      <c r="AF134" s="352"/>
      <c r="AG134" s="20"/>
      <c r="AJ134" s="175">
        <f>'Биланс на ПР'!Z48</f>
        <v>847988</v>
      </c>
      <c r="AK134" s="175">
        <f>'Биланс на ПР'!AD48</f>
        <v>235798</v>
      </c>
      <c r="AL134" s="194"/>
    </row>
    <row r="135" spans="3:38" s="5" customFormat="1" ht="23.25" customHeight="1">
      <c r="C135" s="298"/>
      <c r="D135" s="299"/>
      <c r="E135" s="501"/>
      <c r="F135" s="335"/>
      <c r="G135" s="335"/>
      <c r="H135" s="335"/>
      <c r="I135" s="336"/>
      <c r="J135" s="329" t="s">
        <v>654</v>
      </c>
      <c r="K135" s="330"/>
      <c r="L135" s="330"/>
      <c r="M135" s="330"/>
      <c r="N135" s="330"/>
      <c r="O135" s="330"/>
      <c r="P135" s="330"/>
      <c r="Q135" s="330"/>
      <c r="R135" s="330"/>
      <c r="S135" s="330"/>
      <c r="T135" s="330"/>
      <c r="U135" s="330"/>
      <c r="V135" s="331"/>
      <c r="W135" s="334"/>
      <c r="X135" s="336"/>
      <c r="Y135" s="498"/>
      <c r="Z135" s="499"/>
      <c r="AA135" s="499"/>
      <c r="AB135" s="500"/>
      <c r="AC135" s="498"/>
      <c r="AD135" s="499"/>
      <c r="AE135" s="499"/>
      <c r="AF135" s="500"/>
      <c r="AG135" s="20"/>
      <c r="AJ135" s="168"/>
      <c r="AK135" s="97"/>
      <c r="AL135" s="194"/>
    </row>
    <row r="136" spans="3:38" s="5" customFormat="1" ht="27" customHeight="1">
      <c r="C136" s="298" t="s">
        <v>173</v>
      </c>
      <c r="D136" s="299"/>
      <c r="E136" s="501" t="s">
        <v>655</v>
      </c>
      <c r="F136" s="502"/>
      <c r="G136" s="502"/>
      <c r="H136" s="502"/>
      <c r="I136" s="503"/>
      <c r="J136" s="360" t="s">
        <v>656</v>
      </c>
      <c r="K136" s="361"/>
      <c r="L136" s="361"/>
      <c r="M136" s="361"/>
      <c r="N136" s="361"/>
      <c r="O136" s="361"/>
      <c r="P136" s="361"/>
      <c r="Q136" s="361"/>
      <c r="R136" s="361"/>
      <c r="S136" s="361"/>
      <c r="T136" s="361"/>
      <c r="U136" s="361"/>
      <c r="V136" s="362"/>
      <c r="W136" s="334">
        <v>677</v>
      </c>
      <c r="X136" s="336"/>
      <c r="Y136" s="350">
        <v>58463</v>
      </c>
      <c r="Z136" s="351"/>
      <c r="AA136" s="351"/>
      <c r="AB136" s="352"/>
      <c r="AC136" s="350">
        <v>38900</v>
      </c>
      <c r="AD136" s="351"/>
      <c r="AE136" s="351"/>
      <c r="AF136" s="352"/>
      <c r="AG136" s="20"/>
      <c r="AJ136" s="175">
        <f>'Биланс на ПР'!Z49</f>
        <v>62821</v>
      </c>
      <c r="AK136" s="175">
        <f>'Биланс на ПР'!AD49</f>
        <v>62698</v>
      </c>
      <c r="AL136" s="194"/>
    </row>
    <row r="137" spans="3:38" s="5" customFormat="1" ht="23.25" customHeight="1">
      <c r="C137" s="298"/>
      <c r="D137" s="299"/>
      <c r="E137" s="501"/>
      <c r="F137" s="502"/>
      <c r="G137" s="502"/>
      <c r="H137" s="502"/>
      <c r="I137" s="503"/>
      <c r="J137" s="329" t="s">
        <v>657</v>
      </c>
      <c r="K137" s="330"/>
      <c r="L137" s="330"/>
      <c r="M137" s="330"/>
      <c r="N137" s="330"/>
      <c r="O137" s="330"/>
      <c r="P137" s="330"/>
      <c r="Q137" s="330"/>
      <c r="R137" s="330"/>
      <c r="S137" s="330"/>
      <c r="T137" s="330"/>
      <c r="U137" s="330"/>
      <c r="V137" s="331"/>
      <c r="W137" s="334"/>
      <c r="X137" s="336"/>
      <c r="Y137" s="572"/>
      <c r="Z137" s="573"/>
      <c r="AA137" s="573"/>
      <c r="AB137" s="574"/>
      <c r="AC137" s="572"/>
      <c r="AD137" s="573"/>
      <c r="AE137" s="573"/>
      <c r="AF137" s="574"/>
      <c r="AG137" s="20"/>
      <c r="AJ137" s="176"/>
      <c r="AK137" s="176"/>
      <c r="AL137" s="194"/>
    </row>
    <row r="138" spans="3:38" s="5" customFormat="1" ht="27" customHeight="1">
      <c r="C138" s="298" t="s">
        <v>174</v>
      </c>
      <c r="D138" s="299"/>
      <c r="E138" s="501" t="s">
        <v>658</v>
      </c>
      <c r="F138" s="502"/>
      <c r="G138" s="502"/>
      <c r="H138" s="502"/>
      <c r="I138" s="503"/>
      <c r="J138" s="360" t="s">
        <v>659</v>
      </c>
      <c r="K138" s="361"/>
      <c r="L138" s="361"/>
      <c r="M138" s="361"/>
      <c r="N138" s="361"/>
      <c r="O138" s="361"/>
      <c r="P138" s="361"/>
      <c r="Q138" s="361"/>
      <c r="R138" s="361"/>
      <c r="S138" s="361"/>
      <c r="T138" s="361"/>
      <c r="U138" s="361"/>
      <c r="V138" s="362"/>
      <c r="W138" s="334">
        <v>678</v>
      </c>
      <c r="X138" s="336"/>
      <c r="Y138" s="350"/>
      <c r="Z138" s="351"/>
      <c r="AA138" s="351"/>
      <c r="AB138" s="352"/>
      <c r="AC138" s="350"/>
      <c r="AD138" s="351"/>
      <c r="AE138" s="351"/>
      <c r="AF138" s="352"/>
      <c r="AG138" s="20"/>
      <c r="AJ138" s="175">
        <f>'Биланс на ПР'!Z68</f>
        <v>0</v>
      </c>
      <c r="AK138" s="175">
        <f>'Биланс на ПР'!AD68</f>
        <v>0</v>
      </c>
      <c r="AL138" s="194"/>
    </row>
    <row r="139" spans="3:38" s="5" customFormat="1" ht="27" customHeight="1">
      <c r="C139" s="298" t="s">
        <v>175</v>
      </c>
      <c r="D139" s="299"/>
      <c r="E139" s="501" t="s">
        <v>658</v>
      </c>
      <c r="F139" s="502"/>
      <c r="G139" s="502"/>
      <c r="H139" s="502"/>
      <c r="I139" s="503"/>
      <c r="J139" s="360" t="s">
        <v>660</v>
      </c>
      <c r="K139" s="361"/>
      <c r="L139" s="361"/>
      <c r="M139" s="361"/>
      <c r="N139" s="361"/>
      <c r="O139" s="361"/>
      <c r="P139" s="361"/>
      <c r="Q139" s="361"/>
      <c r="R139" s="361"/>
      <c r="S139" s="361"/>
      <c r="T139" s="361"/>
      <c r="U139" s="361"/>
      <c r="V139" s="362"/>
      <c r="W139" s="334">
        <v>679</v>
      </c>
      <c r="X139" s="336"/>
      <c r="Y139" s="350"/>
      <c r="Z139" s="351"/>
      <c r="AA139" s="351"/>
      <c r="AB139" s="352"/>
      <c r="AC139" s="350"/>
      <c r="AD139" s="351"/>
      <c r="AE139" s="351"/>
      <c r="AF139" s="352"/>
      <c r="AG139" s="20"/>
      <c r="AJ139" s="175">
        <f>'Биланс на ПР'!Z68</f>
        <v>0</v>
      </c>
      <c r="AK139" s="175">
        <f>'Биланс на ПР'!AD68</f>
        <v>0</v>
      </c>
      <c r="AL139" s="194"/>
    </row>
    <row r="140" spans="3:38" s="5" customFormat="1" ht="23.25" customHeight="1">
      <c r="C140" s="298"/>
      <c r="D140" s="299"/>
      <c r="E140" s="501"/>
      <c r="F140" s="502"/>
      <c r="G140" s="502"/>
      <c r="H140" s="502"/>
      <c r="I140" s="503"/>
      <c r="J140" s="329" t="s">
        <v>661</v>
      </c>
      <c r="K140" s="330"/>
      <c r="L140" s="330"/>
      <c r="M140" s="330"/>
      <c r="N140" s="330"/>
      <c r="O140" s="330"/>
      <c r="P140" s="330"/>
      <c r="Q140" s="330"/>
      <c r="R140" s="330"/>
      <c r="S140" s="330"/>
      <c r="T140" s="330"/>
      <c r="U140" s="330"/>
      <c r="V140" s="331"/>
      <c r="W140" s="334"/>
      <c r="X140" s="336"/>
      <c r="Y140" s="498"/>
      <c r="Z140" s="499"/>
      <c r="AA140" s="499"/>
      <c r="AB140" s="500"/>
      <c r="AC140" s="498"/>
      <c r="AD140" s="499"/>
      <c r="AE140" s="499"/>
      <c r="AF140" s="500"/>
      <c r="AG140" s="20"/>
      <c r="AJ140" s="176"/>
      <c r="AK140" s="176"/>
      <c r="AL140" s="194"/>
    </row>
    <row r="141" spans="3:38" s="5" customFormat="1" ht="27" customHeight="1">
      <c r="C141" s="298" t="s">
        <v>176</v>
      </c>
      <c r="D141" s="299"/>
      <c r="E141" s="501" t="s">
        <v>662</v>
      </c>
      <c r="F141" s="502"/>
      <c r="G141" s="502"/>
      <c r="H141" s="502"/>
      <c r="I141" s="503"/>
      <c r="J141" s="360" t="s">
        <v>663</v>
      </c>
      <c r="K141" s="361"/>
      <c r="L141" s="361"/>
      <c r="M141" s="361"/>
      <c r="N141" s="361"/>
      <c r="O141" s="361"/>
      <c r="P141" s="361"/>
      <c r="Q141" s="361"/>
      <c r="R141" s="361"/>
      <c r="S141" s="361"/>
      <c r="T141" s="361"/>
      <c r="U141" s="361"/>
      <c r="V141" s="362"/>
      <c r="W141" s="334">
        <v>680</v>
      </c>
      <c r="X141" s="336"/>
      <c r="Y141" s="350"/>
      <c r="Z141" s="351"/>
      <c r="AA141" s="351"/>
      <c r="AB141" s="352"/>
      <c r="AC141" s="350"/>
      <c r="AD141" s="351"/>
      <c r="AE141" s="351"/>
      <c r="AF141" s="352"/>
      <c r="AG141" s="20"/>
      <c r="AJ141" s="175">
        <f>'Биланс на ПР'!Z71</f>
        <v>0</v>
      </c>
      <c r="AK141" s="175">
        <f>'Биланс на ПР'!AD71</f>
        <v>0</v>
      </c>
      <c r="AL141" s="194"/>
    </row>
    <row r="142" spans="3:38" s="5" customFormat="1" ht="23.25" customHeight="1">
      <c r="C142" s="298" t="s">
        <v>177</v>
      </c>
      <c r="D142" s="299"/>
      <c r="E142" s="501" t="s">
        <v>662</v>
      </c>
      <c r="F142" s="502"/>
      <c r="G142" s="502"/>
      <c r="H142" s="502"/>
      <c r="I142" s="503"/>
      <c r="J142" s="360" t="s">
        <v>664</v>
      </c>
      <c r="K142" s="361"/>
      <c r="L142" s="361"/>
      <c r="M142" s="361"/>
      <c r="N142" s="361"/>
      <c r="O142" s="361"/>
      <c r="P142" s="361"/>
      <c r="Q142" s="361"/>
      <c r="R142" s="361"/>
      <c r="S142" s="361"/>
      <c r="T142" s="361"/>
      <c r="U142" s="361"/>
      <c r="V142" s="362"/>
      <c r="W142" s="334">
        <v>681</v>
      </c>
      <c r="X142" s="336"/>
      <c r="Y142" s="350"/>
      <c r="Z142" s="351"/>
      <c r="AA142" s="351"/>
      <c r="AB142" s="352"/>
      <c r="AC142" s="350"/>
      <c r="AD142" s="351"/>
      <c r="AE142" s="351"/>
      <c r="AF142" s="352"/>
      <c r="AG142" s="20"/>
      <c r="AJ142" s="175">
        <f>'Биланс на ПР'!Z71</f>
        <v>0</v>
      </c>
      <c r="AK142" s="175">
        <f>'Биланс на ПР'!AD71</f>
        <v>0</v>
      </c>
      <c r="AL142" s="194"/>
    </row>
    <row r="143" spans="3:38" s="5" customFormat="1" ht="39" customHeight="1">
      <c r="C143" s="298" t="s">
        <v>178</v>
      </c>
      <c r="D143" s="299"/>
      <c r="E143" s="501" t="s">
        <v>662</v>
      </c>
      <c r="F143" s="502"/>
      <c r="G143" s="502"/>
      <c r="H143" s="502"/>
      <c r="I143" s="503"/>
      <c r="J143" s="360" t="s">
        <v>736</v>
      </c>
      <c r="K143" s="361"/>
      <c r="L143" s="361"/>
      <c r="M143" s="361"/>
      <c r="N143" s="361"/>
      <c r="O143" s="361"/>
      <c r="P143" s="361"/>
      <c r="Q143" s="361"/>
      <c r="R143" s="361"/>
      <c r="S143" s="361"/>
      <c r="T143" s="361"/>
      <c r="U143" s="361"/>
      <c r="V143" s="362"/>
      <c r="W143" s="334">
        <v>682</v>
      </c>
      <c r="X143" s="336"/>
      <c r="Y143" s="350"/>
      <c r="Z143" s="351"/>
      <c r="AA143" s="351"/>
      <c r="AB143" s="352"/>
      <c r="AC143" s="350"/>
      <c r="AD143" s="351"/>
      <c r="AE143" s="351"/>
      <c r="AF143" s="352"/>
      <c r="AG143" s="20"/>
      <c r="AJ143" s="175">
        <f>'Биланс на ПР'!Z71</f>
        <v>0</v>
      </c>
      <c r="AK143" s="175">
        <f>'Биланс на ПР'!AD71</f>
        <v>0</v>
      </c>
      <c r="AL143" s="194"/>
    </row>
    <row r="144" spans="3:38" s="5" customFormat="1" ht="27" customHeight="1">
      <c r="C144" s="298" t="s">
        <v>179</v>
      </c>
      <c r="D144" s="299"/>
      <c r="E144" s="501" t="s">
        <v>662</v>
      </c>
      <c r="F144" s="502"/>
      <c r="G144" s="502"/>
      <c r="H144" s="502"/>
      <c r="I144" s="503"/>
      <c r="J144" s="360" t="s">
        <v>665</v>
      </c>
      <c r="K144" s="361"/>
      <c r="L144" s="361"/>
      <c r="M144" s="361"/>
      <c r="N144" s="361"/>
      <c r="O144" s="361"/>
      <c r="P144" s="361"/>
      <c r="Q144" s="361"/>
      <c r="R144" s="361"/>
      <c r="S144" s="361"/>
      <c r="T144" s="361"/>
      <c r="U144" s="361"/>
      <c r="V144" s="362"/>
      <c r="W144" s="334">
        <v>683</v>
      </c>
      <c r="X144" s="336"/>
      <c r="Y144" s="350"/>
      <c r="Z144" s="351"/>
      <c r="AA144" s="351"/>
      <c r="AB144" s="352"/>
      <c r="AC144" s="350"/>
      <c r="AD144" s="351"/>
      <c r="AE144" s="351"/>
      <c r="AF144" s="352"/>
      <c r="AG144" s="20"/>
      <c r="AJ144" s="175">
        <f>'Биланс на ПР'!Z71</f>
        <v>0</v>
      </c>
      <c r="AK144" s="175">
        <f>'Биланс на ПР'!AD71</f>
        <v>0</v>
      </c>
      <c r="AL144" s="194"/>
    </row>
    <row r="145" spans="3:38" s="5" customFormat="1" ht="3" customHeight="1">
      <c r="C145" s="283"/>
      <c r="D145" s="283"/>
      <c r="E145" s="516"/>
      <c r="F145" s="517"/>
      <c r="G145" s="517"/>
      <c r="H145" s="517"/>
      <c r="I145" s="517"/>
      <c r="J145" s="518"/>
      <c r="K145" s="519"/>
      <c r="L145" s="519"/>
      <c r="M145" s="519"/>
      <c r="N145" s="519"/>
      <c r="O145" s="519"/>
      <c r="P145" s="519"/>
      <c r="Q145" s="519"/>
      <c r="R145" s="519"/>
      <c r="S145" s="519"/>
      <c r="T145" s="519"/>
      <c r="U145" s="519"/>
      <c r="V145" s="519"/>
      <c r="W145" s="363"/>
      <c r="X145" s="363"/>
      <c r="Y145" s="532"/>
      <c r="Z145" s="532"/>
      <c r="AA145" s="532"/>
      <c r="AB145" s="532"/>
      <c r="AC145" s="532"/>
      <c r="AD145" s="532"/>
      <c r="AE145" s="532"/>
      <c r="AF145" s="532"/>
      <c r="AG145" s="20"/>
      <c r="AJ145" s="170"/>
      <c r="AK145" s="170"/>
      <c r="AL145" s="194"/>
    </row>
    <row r="146" spans="3:38" s="5" customFormat="1" ht="15" customHeight="1">
      <c r="C146" s="475" t="s">
        <v>571</v>
      </c>
      <c r="D146" s="476"/>
      <c r="E146" s="479" t="s">
        <v>589</v>
      </c>
      <c r="F146" s="480"/>
      <c r="G146" s="480"/>
      <c r="H146" s="480"/>
      <c r="I146" s="481"/>
      <c r="J146" s="414" t="s">
        <v>13</v>
      </c>
      <c r="K146" s="415"/>
      <c r="L146" s="415"/>
      <c r="M146" s="415"/>
      <c r="N146" s="415"/>
      <c r="O146" s="415"/>
      <c r="P146" s="415"/>
      <c r="Q146" s="415"/>
      <c r="R146" s="415"/>
      <c r="S146" s="415"/>
      <c r="T146" s="415"/>
      <c r="U146" s="415"/>
      <c r="V146" s="491"/>
      <c r="W146" s="289" t="s">
        <v>271</v>
      </c>
      <c r="X146" s="291"/>
      <c r="Y146" s="326" t="s">
        <v>12</v>
      </c>
      <c r="Z146" s="327"/>
      <c r="AA146" s="327"/>
      <c r="AB146" s="327"/>
      <c r="AC146" s="327"/>
      <c r="AD146" s="327"/>
      <c r="AE146" s="327"/>
      <c r="AF146" s="328"/>
      <c r="AG146" s="20"/>
      <c r="AJ146" s="531" t="s">
        <v>317</v>
      </c>
      <c r="AK146" s="531"/>
      <c r="AL146" s="194"/>
    </row>
    <row r="147" spans="3:38" s="5" customFormat="1" ht="26.25" customHeight="1">
      <c r="C147" s="477"/>
      <c r="D147" s="478"/>
      <c r="E147" s="482"/>
      <c r="F147" s="483"/>
      <c r="G147" s="483"/>
      <c r="H147" s="483"/>
      <c r="I147" s="484"/>
      <c r="J147" s="417"/>
      <c r="K147" s="418"/>
      <c r="L147" s="418"/>
      <c r="M147" s="418"/>
      <c r="N147" s="418"/>
      <c r="O147" s="418"/>
      <c r="P147" s="418"/>
      <c r="Q147" s="418"/>
      <c r="R147" s="418"/>
      <c r="S147" s="418"/>
      <c r="T147" s="418"/>
      <c r="U147" s="418"/>
      <c r="V147" s="492"/>
      <c r="W147" s="292"/>
      <c r="X147" s="294"/>
      <c r="Y147" s="488" t="s">
        <v>11</v>
      </c>
      <c r="Z147" s="489"/>
      <c r="AA147" s="489"/>
      <c r="AB147" s="490"/>
      <c r="AC147" s="488" t="s">
        <v>78</v>
      </c>
      <c r="AD147" s="489"/>
      <c r="AE147" s="489"/>
      <c r="AF147" s="490"/>
      <c r="AG147" s="20"/>
      <c r="AJ147" s="174" t="s">
        <v>239</v>
      </c>
      <c r="AK147" s="174" t="s">
        <v>240</v>
      </c>
      <c r="AL147" s="194"/>
    </row>
    <row r="148" spans="3:38" s="20" customFormat="1" ht="10.5" customHeight="1">
      <c r="C148" s="333">
        <v>1</v>
      </c>
      <c r="D148" s="333"/>
      <c r="E148" s="334">
        <v>2</v>
      </c>
      <c r="F148" s="335"/>
      <c r="G148" s="335"/>
      <c r="H148" s="335"/>
      <c r="I148" s="335"/>
      <c r="J148" s="334">
        <v>3</v>
      </c>
      <c r="K148" s="335"/>
      <c r="L148" s="335"/>
      <c r="M148" s="335"/>
      <c r="N148" s="335"/>
      <c r="O148" s="335"/>
      <c r="P148" s="335"/>
      <c r="Q148" s="335"/>
      <c r="R148" s="335"/>
      <c r="S148" s="335"/>
      <c r="T148" s="335"/>
      <c r="U148" s="335"/>
      <c r="V148" s="336"/>
      <c r="W148" s="471">
        <v>4</v>
      </c>
      <c r="X148" s="471"/>
      <c r="Y148" s="472">
        <v>5</v>
      </c>
      <c r="Z148" s="473"/>
      <c r="AA148" s="473"/>
      <c r="AB148" s="474"/>
      <c r="AC148" s="472">
        <v>6</v>
      </c>
      <c r="AD148" s="473"/>
      <c r="AE148" s="473"/>
      <c r="AF148" s="474"/>
      <c r="AJ148" s="168"/>
      <c r="AK148" s="97"/>
      <c r="AL148" s="193"/>
    </row>
    <row r="149" spans="3:38" s="121" customFormat="1" ht="22.5" customHeight="1">
      <c r="C149" s="506"/>
      <c r="D149" s="507"/>
      <c r="E149" s="508"/>
      <c r="F149" s="509"/>
      <c r="G149" s="509"/>
      <c r="H149" s="509"/>
      <c r="I149" s="510"/>
      <c r="J149" s="329" t="s">
        <v>666</v>
      </c>
      <c r="K149" s="330"/>
      <c r="L149" s="330"/>
      <c r="M149" s="330"/>
      <c r="N149" s="330"/>
      <c r="O149" s="330"/>
      <c r="P149" s="330"/>
      <c r="Q149" s="330"/>
      <c r="R149" s="330"/>
      <c r="S149" s="330"/>
      <c r="T149" s="330"/>
      <c r="U149" s="330"/>
      <c r="V149" s="331"/>
      <c r="W149" s="511"/>
      <c r="X149" s="512"/>
      <c r="Y149" s="513"/>
      <c r="Z149" s="514"/>
      <c r="AA149" s="514"/>
      <c r="AB149" s="515"/>
      <c r="AC149" s="513"/>
      <c r="AD149" s="514"/>
      <c r="AE149" s="514"/>
      <c r="AF149" s="515"/>
      <c r="AJ149" s="177"/>
      <c r="AK149" s="177"/>
      <c r="AL149" s="122"/>
    </row>
    <row r="150" spans="3:38" s="5" customFormat="1" ht="22.5" customHeight="1">
      <c r="C150" s="298"/>
      <c r="D150" s="299"/>
      <c r="E150" s="501"/>
      <c r="F150" s="335"/>
      <c r="G150" s="335"/>
      <c r="H150" s="335"/>
      <c r="I150" s="336"/>
      <c r="J150" s="329" t="s">
        <v>667</v>
      </c>
      <c r="K150" s="330"/>
      <c r="L150" s="330"/>
      <c r="M150" s="330"/>
      <c r="N150" s="330"/>
      <c r="O150" s="330"/>
      <c r="P150" s="330"/>
      <c r="Q150" s="330"/>
      <c r="R150" s="330"/>
      <c r="S150" s="330"/>
      <c r="T150" s="330"/>
      <c r="U150" s="330"/>
      <c r="V150" s="331"/>
      <c r="W150" s="334"/>
      <c r="X150" s="336"/>
      <c r="Y150" s="498"/>
      <c r="Z150" s="499"/>
      <c r="AA150" s="499"/>
      <c r="AB150" s="500"/>
      <c r="AC150" s="499"/>
      <c r="AD150" s="499"/>
      <c r="AE150" s="499"/>
      <c r="AF150" s="500"/>
      <c r="AG150" s="20"/>
      <c r="AJ150" s="170"/>
      <c r="AK150" s="170"/>
      <c r="AL150" s="194"/>
    </row>
    <row r="151" spans="3:38" s="5" customFormat="1" ht="22.5" customHeight="1">
      <c r="C151" s="298" t="s">
        <v>180</v>
      </c>
      <c r="D151" s="299"/>
      <c r="E151" s="334" t="s">
        <v>668</v>
      </c>
      <c r="F151" s="335"/>
      <c r="G151" s="335"/>
      <c r="H151" s="335"/>
      <c r="I151" s="336"/>
      <c r="J151" s="360" t="s">
        <v>669</v>
      </c>
      <c r="K151" s="520"/>
      <c r="L151" s="520"/>
      <c r="M151" s="520"/>
      <c r="N151" s="520"/>
      <c r="O151" s="520"/>
      <c r="P151" s="520"/>
      <c r="Q151" s="520"/>
      <c r="R151" s="520"/>
      <c r="S151" s="520"/>
      <c r="T151" s="520"/>
      <c r="U151" s="520"/>
      <c r="V151" s="521"/>
      <c r="W151" s="334">
        <v>684</v>
      </c>
      <c r="X151" s="336"/>
      <c r="Y151" s="504">
        <v>130000</v>
      </c>
      <c r="Z151" s="504"/>
      <c r="AA151" s="504"/>
      <c r="AB151" s="505"/>
      <c r="AC151" s="504">
        <v>98000</v>
      </c>
      <c r="AD151" s="504"/>
      <c r="AE151" s="504"/>
      <c r="AF151" s="505"/>
      <c r="AG151" s="20"/>
      <c r="AJ151" s="175">
        <f>'Биланс на ПР'!Z118</f>
        <v>800</v>
      </c>
      <c r="AK151" s="175">
        <f>'Биланс на ПР'!AD118</f>
        <v>87061</v>
      </c>
      <c r="AL151" s="194"/>
    </row>
    <row r="152" spans="3:38" s="5" customFormat="1" ht="22.5" customHeight="1">
      <c r="C152" s="298"/>
      <c r="D152" s="299"/>
      <c r="E152" s="501"/>
      <c r="F152" s="502"/>
      <c r="G152" s="502"/>
      <c r="H152" s="502"/>
      <c r="I152" s="503"/>
      <c r="J152" s="329" t="s">
        <v>670</v>
      </c>
      <c r="K152" s="330"/>
      <c r="L152" s="330"/>
      <c r="M152" s="330"/>
      <c r="N152" s="330"/>
      <c r="O152" s="330"/>
      <c r="P152" s="330"/>
      <c r="Q152" s="330"/>
      <c r="R152" s="330"/>
      <c r="S152" s="330"/>
      <c r="T152" s="330"/>
      <c r="U152" s="330"/>
      <c r="V152" s="331"/>
      <c r="W152" s="334"/>
      <c r="X152" s="336"/>
      <c r="Y152" s="498"/>
      <c r="Z152" s="499"/>
      <c r="AA152" s="499"/>
      <c r="AB152" s="500"/>
      <c r="AC152" s="499"/>
      <c r="AD152" s="499"/>
      <c r="AE152" s="499"/>
      <c r="AF152" s="500"/>
      <c r="AG152" s="20"/>
      <c r="AJ152" s="176"/>
      <c r="AK152" s="176"/>
      <c r="AL152" s="194"/>
    </row>
    <row r="153" spans="3:38" s="5" customFormat="1" ht="33" customHeight="1">
      <c r="C153" s="298" t="s">
        <v>181</v>
      </c>
      <c r="D153" s="299"/>
      <c r="E153" s="501" t="s">
        <v>671</v>
      </c>
      <c r="F153" s="502"/>
      <c r="G153" s="502"/>
      <c r="H153" s="502"/>
      <c r="I153" s="503"/>
      <c r="J153" s="360" t="s">
        <v>674</v>
      </c>
      <c r="K153" s="361"/>
      <c r="L153" s="361"/>
      <c r="M153" s="361"/>
      <c r="N153" s="361"/>
      <c r="O153" s="361"/>
      <c r="P153" s="361"/>
      <c r="Q153" s="361"/>
      <c r="R153" s="361"/>
      <c r="S153" s="361"/>
      <c r="T153" s="361"/>
      <c r="U153" s="361"/>
      <c r="V153" s="362"/>
      <c r="W153" s="334">
        <v>685</v>
      </c>
      <c r="X153" s="336"/>
      <c r="Y153" s="351">
        <v>1045981</v>
      </c>
      <c r="Z153" s="351"/>
      <c r="AA153" s="351"/>
      <c r="AB153" s="352"/>
      <c r="AC153" s="351">
        <v>1443947</v>
      </c>
      <c r="AD153" s="351"/>
      <c r="AE153" s="351"/>
      <c r="AF153" s="352"/>
      <c r="AG153" s="20"/>
      <c r="AJ153" s="175">
        <f>'Биланс на ПР'!Z127</f>
        <v>1045981</v>
      </c>
      <c r="AK153" s="175">
        <f>'Биланс на ПР'!AD127</f>
        <v>1443947</v>
      </c>
      <c r="AL153" s="194"/>
    </row>
    <row r="154" spans="3:38" s="5" customFormat="1" ht="33" customHeight="1">
      <c r="C154" s="298" t="s">
        <v>672</v>
      </c>
      <c r="D154" s="299"/>
      <c r="E154" s="501" t="s">
        <v>671</v>
      </c>
      <c r="F154" s="502"/>
      <c r="G154" s="502"/>
      <c r="H154" s="502"/>
      <c r="I154" s="503"/>
      <c r="J154" s="360" t="s">
        <v>673</v>
      </c>
      <c r="K154" s="361"/>
      <c r="L154" s="361"/>
      <c r="M154" s="361"/>
      <c r="N154" s="361"/>
      <c r="O154" s="361"/>
      <c r="P154" s="361"/>
      <c r="Q154" s="361"/>
      <c r="R154" s="361"/>
      <c r="S154" s="361"/>
      <c r="T154" s="361"/>
      <c r="U154" s="361"/>
      <c r="V154" s="362"/>
      <c r="W154" s="334">
        <v>686</v>
      </c>
      <c r="X154" s="336"/>
      <c r="Y154" s="350"/>
      <c r="Z154" s="351"/>
      <c r="AA154" s="351"/>
      <c r="AB154" s="352"/>
      <c r="AC154" s="351"/>
      <c r="AD154" s="351"/>
      <c r="AE154" s="351"/>
      <c r="AF154" s="352"/>
      <c r="AG154" s="20"/>
      <c r="AJ154" s="175">
        <f>'Биланс на ПР'!Z127</f>
        <v>1045981</v>
      </c>
      <c r="AK154" s="175">
        <f>'Биланс на ПР'!AD127</f>
        <v>1443947</v>
      </c>
      <c r="AL154" s="194"/>
    </row>
    <row r="155" spans="3:38" s="5" customFormat="1" ht="86.25" customHeight="1">
      <c r="C155" s="298" t="s">
        <v>183</v>
      </c>
      <c r="D155" s="299"/>
      <c r="E155" s="501" t="s">
        <v>671</v>
      </c>
      <c r="F155" s="502"/>
      <c r="G155" s="502"/>
      <c r="H155" s="502"/>
      <c r="I155" s="503"/>
      <c r="J155" s="360" t="s">
        <v>675</v>
      </c>
      <c r="K155" s="361"/>
      <c r="L155" s="361"/>
      <c r="M155" s="361"/>
      <c r="N155" s="361"/>
      <c r="O155" s="361"/>
      <c r="P155" s="361"/>
      <c r="Q155" s="361"/>
      <c r="R155" s="361"/>
      <c r="S155" s="361"/>
      <c r="T155" s="361"/>
      <c r="U155" s="361"/>
      <c r="V155" s="362"/>
      <c r="W155" s="334">
        <v>687</v>
      </c>
      <c r="X155" s="336"/>
      <c r="Y155" s="351"/>
      <c r="Z155" s="351"/>
      <c r="AA155" s="351"/>
      <c r="AB155" s="352"/>
      <c r="AC155" s="351"/>
      <c r="AD155" s="351"/>
      <c r="AE155" s="351"/>
      <c r="AF155" s="352"/>
      <c r="AG155" s="20"/>
      <c r="AJ155" s="175">
        <f>'Биланс на ПР'!Z127</f>
        <v>1045981</v>
      </c>
      <c r="AK155" s="175">
        <f>'Биланс на ПР'!AD127</f>
        <v>1443947</v>
      </c>
      <c r="AL155" s="194"/>
    </row>
    <row r="156" spans="3:38" s="5" customFormat="1" ht="25.5" customHeight="1">
      <c r="C156" s="298"/>
      <c r="D156" s="299"/>
      <c r="E156" s="501"/>
      <c r="F156" s="502"/>
      <c r="G156" s="502"/>
      <c r="H156" s="502"/>
      <c r="I156" s="503"/>
      <c r="J156" s="329" t="s">
        <v>676</v>
      </c>
      <c r="K156" s="330"/>
      <c r="L156" s="330"/>
      <c r="M156" s="330"/>
      <c r="N156" s="330"/>
      <c r="O156" s="330"/>
      <c r="P156" s="330"/>
      <c r="Q156" s="330"/>
      <c r="R156" s="330"/>
      <c r="S156" s="330"/>
      <c r="T156" s="330"/>
      <c r="U156" s="330"/>
      <c r="V156" s="331"/>
      <c r="W156" s="334"/>
      <c r="X156" s="336"/>
      <c r="Y156" s="498"/>
      <c r="Z156" s="499"/>
      <c r="AA156" s="499"/>
      <c r="AB156" s="500"/>
      <c r="AC156" s="499"/>
      <c r="AD156" s="499"/>
      <c r="AE156" s="499"/>
      <c r="AF156" s="500"/>
      <c r="AG156" s="20"/>
      <c r="AJ156" s="176"/>
      <c r="AK156" s="176"/>
      <c r="AL156" s="194"/>
    </row>
    <row r="157" spans="3:38" s="5" customFormat="1" ht="33" customHeight="1">
      <c r="C157" s="298" t="s">
        <v>184</v>
      </c>
      <c r="D157" s="299"/>
      <c r="E157" s="501"/>
      <c r="F157" s="502"/>
      <c r="G157" s="502"/>
      <c r="H157" s="502"/>
      <c r="I157" s="503"/>
      <c r="J157" s="360" t="s">
        <v>738</v>
      </c>
      <c r="K157" s="361"/>
      <c r="L157" s="361"/>
      <c r="M157" s="361"/>
      <c r="N157" s="361"/>
      <c r="O157" s="361"/>
      <c r="P157" s="361"/>
      <c r="Q157" s="361"/>
      <c r="R157" s="361"/>
      <c r="S157" s="361"/>
      <c r="T157" s="361"/>
      <c r="U157" s="361"/>
      <c r="V157" s="362"/>
      <c r="W157" s="334">
        <v>688</v>
      </c>
      <c r="X157" s="336"/>
      <c r="Y157" s="504"/>
      <c r="Z157" s="504"/>
      <c r="AA157" s="504"/>
      <c r="AB157" s="505"/>
      <c r="AC157" s="504">
        <f>'Биланс на ПР'!AD149</f>
        <v>0</v>
      </c>
      <c r="AD157" s="504"/>
      <c r="AE157" s="504"/>
      <c r="AF157" s="505"/>
      <c r="AG157" s="20"/>
      <c r="AJ157" s="175">
        <f>'Биланс на ПР'!Z149</f>
        <v>0</v>
      </c>
      <c r="AK157" s="175">
        <f>'Биланс на ПР'!AD149</f>
        <v>0</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1" t="str">
        <f>Насловна!C20</f>
        <v>Прилеп</v>
      </c>
      <c r="G159" s="524"/>
      <c r="H159" s="524"/>
      <c r="I159" s="524"/>
      <c r="J159" s="524"/>
      <c r="K159" s="524"/>
      <c r="L159" s="23"/>
      <c r="M159" s="19"/>
      <c r="N159" s="19"/>
      <c r="O159" s="19"/>
      <c r="P159" s="19"/>
      <c r="Q159" s="493" t="s">
        <v>222</v>
      </c>
      <c r="R159" s="493"/>
      <c r="S159" s="493"/>
      <c r="T159" s="493"/>
      <c r="U159" s="493"/>
      <c r="V159" s="493"/>
      <c r="W159" s="493"/>
      <c r="X159" s="493"/>
      <c r="Y159" s="493"/>
      <c r="Z159" s="55"/>
      <c r="AA159" s="55"/>
      <c r="AB159" s="496" t="s">
        <v>677</v>
      </c>
      <c r="AC159" s="496"/>
      <c r="AD159" s="496"/>
      <c r="AE159" s="496"/>
      <c r="AF159" s="496"/>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28.02.</v>
      </c>
      <c r="G161" s="526"/>
      <c r="H161" s="527" t="str">
        <f>Насловна!I21</f>
        <v>2023 година</v>
      </c>
      <c r="I161" s="528"/>
      <c r="J161" s="528"/>
      <c r="K161" s="528"/>
      <c r="L161" s="54"/>
      <c r="M161" s="54"/>
      <c r="N161" s="54"/>
      <c r="O161" s="54"/>
      <c r="P161" s="19"/>
      <c r="Q161" s="493" t="s">
        <v>223</v>
      </c>
      <c r="R161" s="493"/>
      <c r="S161" s="493"/>
      <c r="T161" s="493"/>
      <c r="U161" s="493"/>
      <c r="V161" s="493"/>
      <c r="W161" s="493"/>
      <c r="X161" s="493"/>
      <c r="Y161" s="493"/>
      <c r="Z161" s="55"/>
      <c r="AA161" s="55"/>
      <c r="AB161" s="496"/>
      <c r="AC161" s="496"/>
      <c r="AD161" s="496"/>
      <c r="AE161" s="496"/>
      <c r="AF161" s="496"/>
      <c r="AG161" s="19"/>
    </row>
    <row r="162" spans="3:33" ht="15">
      <c r="C162" s="49"/>
      <c r="D162" s="49"/>
      <c r="E162" s="19"/>
      <c r="F162" s="19"/>
      <c r="G162" s="19"/>
      <c r="H162" s="19"/>
      <c r="I162" s="19"/>
      <c r="J162" s="19"/>
      <c r="K162" s="19"/>
      <c r="L162" s="19"/>
      <c r="M162" s="19"/>
      <c r="N162" s="19"/>
      <c r="O162" s="19"/>
      <c r="P162" s="19"/>
      <c r="Q162" s="494" t="str">
        <f>Насловна!C18</f>
        <v>Благица Филипоска</v>
      </c>
      <c r="R162" s="495"/>
      <c r="S162" s="495"/>
      <c r="T162" s="495"/>
      <c r="U162" s="495"/>
      <c r="V162" s="495"/>
      <c r="W162" s="495"/>
      <c r="X162" s="495"/>
      <c r="Y162" s="495"/>
      <c r="Z162" s="55"/>
      <c r="AA162" s="55"/>
      <c r="AB162" s="497" t="str">
        <f>Насловна!C19</f>
        <v>Петра Лукароска</v>
      </c>
      <c r="AC162" s="497"/>
      <c r="AD162" s="497"/>
      <c r="AE162" s="497"/>
      <c r="AF162" s="497"/>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B696"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zoomScale="110" zoomScaleNormal="110" zoomScalePageLayoutView="140" workbookViewId="0" topLeftCell="A10">
      <selection activeCell="AB27" sqref="AB27:AF27"/>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9" t="s">
        <v>0</v>
      </c>
      <c r="P4" s="309"/>
      <c r="Q4" s="309"/>
      <c r="R4" s="309"/>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9</v>
      </c>
      <c r="L6" s="38" t="str">
        <f>Насловна!G4</f>
        <v>8</v>
      </c>
      <c r="M6" s="38" t="str">
        <f>Насловна!H4</f>
        <v>5</v>
      </c>
      <c r="N6" s="38" t="str">
        <f>Насловна!I4</f>
        <v>1</v>
      </c>
      <c r="O6" s="38" t="str">
        <f>Насловна!J4</f>
        <v>0</v>
      </c>
      <c r="P6" s="5"/>
      <c r="Q6" s="5"/>
      <c r="R6" s="38" t="str">
        <f>Насловна!C5</f>
        <v>7</v>
      </c>
      <c r="S6" s="38" t="str">
        <f>Насловна!D5</f>
        <v>5</v>
      </c>
      <c r="T6" s="38" t="str">
        <f>Насловна!E5</f>
        <v>6</v>
      </c>
      <c r="U6" s="38" t="str">
        <f>Насловна!F5</f>
        <v>0</v>
      </c>
      <c r="V6" s="38" t="str">
        <f>Насловна!G5</f>
        <v>1</v>
      </c>
      <c r="W6" s="38" t="str">
        <f>Насловна!H5</f>
        <v>0</v>
      </c>
      <c r="X6" s="38" t="str">
        <f>Насловна!I5</f>
        <v>6</v>
      </c>
      <c r="Y6" s="38" t="str">
        <f>Насловна!J5</f>
        <v>5</v>
      </c>
      <c r="Z6" s="38" t="str">
        <f>Насловна!K5</f>
        <v>4</v>
      </c>
      <c r="AA6" s="38" t="str">
        <f>Насловна!L5</f>
        <v>8</v>
      </c>
      <c r="AB6" s="38" t="str">
        <f>Насловна!M5</f>
        <v>7</v>
      </c>
      <c r="AC6" s="38" t="str">
        <f>Насловна!N5</f>
        <v>8</v>
      </c>
      <c r="AD6" s="38" t="str">
        <f>Насловна!O5</f>
        <v>7</v>
      </c>
      <c r="AE6" s="38" t="str">
        <f>Насловна!P5</f>
        <v>1</v>
      </c>
      <c r="AF6" s="38" t="str">
        <f>Насловна!Q5</f>
        <v>2</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300" t="s">
        <v>2</v>
      </c>
      <c r="D9" s="300"/>
      <c r="E9" s="300"/>
      <c r="F9" s="148"/>
      <c r="H9" s="300" t="s">
        <v>3</v>
      </c>
      <c r="I9" s="300"/>
      <c r="J9" s="300"/>
      <c r="K9" s="300"/>
      <c r="L9" s="300"/>
      <c r="M9" s="300"/>
      <c r="N9" s="300"/>
      <c r="O9" s="300"/>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С.О.У.“ЃОРЧЕ ПЕТРОВ“   </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ул.“Октомвриска“ бр.2ж  Прилеп </v>
      </c>
      <c r="M13" s="599"/>
      <c r="N13" s="599"/>
      <c r="O13" s="599"/>
      <c r="P13" s="599"/>
      <c r="Q13" s="599"/>
      <c r="R13" s="599"/>
      <c r="S13" s="599"/>
      <c r="T13" s="599"/>
      <c r="U13" s="599"/>
      <c r="V13" s="599" t="str">
        <f>Насловна!C10</f>
        <v>Прилеп</v>
      </c>
      <c r="W13" s="599"/>
      <c r="X13" s="599"/>
      <c r="Y13" s="599"/>
      <c r="Z13" s="599"/>
      <c r="AA13" s="599" t="str">
        <f>Насловна!C11</f>
        <v>048/426-772</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f>Насловна!C12</f>
        <v>0</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2</v>
      </c>
      <c r="O17" s="39" t="str">
        <f>Насловна!F13</f>
        <v>1</v>
      </c>
      <c r="P17" s="39" t="str">
        <f>Насловна!G13</f>
        <v>9</v>
      </c>
      <c r="Q17" s="39" t="str">
        <f>Насловна!H13</f>
        <v>8</v>
      </c>
      <c r="R17" s="39" t="str">
        <f>Насловна!I13</f>
        <v>3</v>
      </c>
      <c r="S17" s="39" t="str">
        <f>Насловна!J13</f>
        <v>1</v>
      </c>
      <c r="T17" s="39" t="str">
        <f>Насловна!K13</f>
        <v>1</v>
      </c>
      <c r="U17" s="39" t="str">
        <f>Насловна!L13</f>
        <v>1</v>
      </c>
      <c r="V17" s="39" t="str">
        <f>Насловна!M13</f>
        <v>7</v>
      </c>
      <c r="W17" s="39" t="str">
        <f>Насловна!N13</f>
        <v>7</v>
      </c>
      <c r="X17" s="39" t="str">
        <f>Насловна!O13</f>
        <v>9</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2022</v>
      </c>
      <c r="X20" s="627"/>
      <c r="Y20" s="627"/>
    </row>
    <row r="21" spans="21:32" ht="13.5" customHeight="1">
      <c r="U21" s="52"/>
      <c r="Z21" s="628" t="str">
        <f>Насловна!C22</f>
        <v>207150325</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5" t="s">
        <v>231</v>
      </c>
      <c r="AC23" s="619"/>
      <c r="AD23" s="619"/>
      <c r="AE23" s="619"/>
      <c r="AF23" s="620"/>
      <c r="AI23" s="1"/>
    </row>
    <row r="24" spans="3:35" ht="15" customHeight="1">
      <c r="C24" s="617"/>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621"/>
      <c r="AC24" s="622"/>
      <c r="AD24" s="622"/>
      <c r="AE24" s="622"/>
      <c r="AF24" s="623"/>
      <c r="AI24" s="1"/>
    </row>
    <row r="25" spans="3:32" ht="27" customHeight="1">
      <c r="C25" s="605" t="s">
        <v>229</v>
      </c>
      <c r="D25" s="606"/>
      <c r="E25" s="417" t="s">
        <v>227</v>
      </c>
      <c r="F25" s="418"/>
      <c r="G25" s="418"/>
      <c r="H25" s="418"/>
      <c r="I25" s="326" t="s">
        <v>228</v>
      </c>
      <c r="J25" s="327"/>
      <c r="K25" s="327"/>
      <c r="L25" s="327"/>
      <c r="M25" s="327"/>
      <c r="N25" s="327"/>
      <c r="O25" s="327"/>
      <c r="P25" s="327"/>
      <c r="Q25" s="327"/>
      <c r="R25" s="327"/>
      <c r="S25" s="327"/>
      <c r="T25" s="327"/>
      <c r="U25" s="327"/>
      <c r="V25" s="327"/>
      <c r="W25" s="327"/>
      <c r="X25" s="327"/>
      <c r="Y25" s="327"/>
      <c r="Z25" s="327"/>
      <c r="AA25" s="327"/>
      <c r="AB25" s="624"/>
      <c r="AC25" s="625"/>
      <c r="AD25" s="625"/>
      <c r="AE25" s="625"/>
      <c r="AF25" s="626"/>
    </row>
    <row r="26" spans="3:32" ht="27.75" customHeight="1">
      <c r="C26" s="602" t="s">
        <v>14</v>
      </c>
      <c r="D26" s="602"/>
      <c r="E26" s="587" t="s">
        <v>871</v>
      </c>
      <c r="F26" s="587"/>
      <c r="G26" s="587"/>
      <c r="H26" s="587"/>
      <c r="I26" s="637" t="s">
        <v>870</v>
      </c>
      <c r="J26" s="637"/>
      <c r="K26" s="637"/>
      <c r="L26" s="637"/>
      <c r="M26" s="637"/>
      <c r="N26" s="637"/>
      <c r="O26" s="637"/>
      <c r="P26" s="637"/>
      <c r="Q26" s="637"/>
      <c r="R26" s="637"/>
      <c r="S26" s="637"/>
      <c r="T26" s="637"/>
      <c r="U26" s="637"/>
      <c r="V26" s="637"/>
      <c r="W26" s="637"/>
      <c r="X26" s="637"/>
      <c r="Y26" s="637"/>
      <c r="Z26" s="637"/>
      <c r="AA26" s="637"/>
      <c r="AB26" s="588">
        <v>3005333</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621"/>
      <c r="AC39" s="622"/>
      <c r="AD39" s="622"/>
      <c r="AE39" s="622"/>
      <c r="AF39" s="623"/>
    </row>
    <row r="40" spans="3:32" ht="27" customHeight="1">
      <c r="C40" s="605" t="s">
        <v>229</v>
      </c>
      <c r="D40" s="606"/>
      <c r="E40" s="417" t="s">
        <v>227</v>
      </c>
      <c r="F40" s="418"/>
      <c r="G40" s="418"/>
      <c r="H40" s="418"/>
      <c r="I40" s="326" t="s">
        <v>228</v>
      </c>
      <c r="J40" s="327"/>
      <c r="K40" s="327"/>
      <c r="L40" s="327"/>
      <c r="M40" s="327"/>
      <c r="N40" s="327"/>
      <c r="O40" s="327"/>
      <c r="P40" s="327"/>
      <c r="Q40" s="327"/>
      <c r="R40" s="327"/>
      <c r="S40" s="327"/>
      <c r="T40" s="327"/>
      <c r="U40" s="327"/>
      <c r="V40" s="327"/>
      <c r="W40" s="327"/>
      <c r="X40" s="327"/>
      <c r="Y40" s="327"/>
      <c r="Z40" s="327"/>
      <c r="AA40" s="327"/>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3005333</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3</v>
      </c>
      <c r="F54" s="183">
        <v>2</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870</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t="s">
        <v>870</v>
      </c>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3</v>
      </c>
      <c r="F58" s="183">
        <v>2</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1" t="str">
        <f>Насловна!C18</f>
        <v>Благица Филипоска</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2" t="str">
        <f>Насловна!C20</f>
        <v>Прилеп</v>
      </c>
      <c r="G66" s="382"/>
      <c r="H66" s="382"/>
      <c r="I66" s="382"/>
      <c r="J66" s="382"/>
      <c r="K66" s="382"/>
      <c r="L66" s="382"/>
      <c r="M66" s="382"/>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28.02.</v>
      </c>
      <c r="G68" s="611"/>
      <c r="H68" s="611"/>
      <c r="I68" s="611"/>
      <c r="J68" s="494" t="str">
        <f>Насловна!I21</f>
        <v>2023 година</v>
      </c>
      <c r="K68" s="614"/>
      <c r="L68" s="614"/>
      <c r="M68" s="614"/>
      <c r="N68" s="19"/>
      <c r="O68" s="19"/>
      <c r="P68" s="19"/>
      <c r="Q68" s="19"/>
      <c r="R68" s="19"/>
      <c r="S68" s="19"/>
      <c r="T68" s="19"/>
      <c r="U68" s="19"/>
      <c r="V68" s="19"/>
      <c r="W68" s="19"/>
      <c r="X68" s="19"/>
      <c r="Y68" s="494" t="str">
        <f>Насловна!C19</f>
        <v>Петра Лукароска</v>
      </c>
      <c r="Z68" s="495"/>
      <c r="AA68" s="495"/>
      <c r="AB68" s="495"/>
      <c r="AC68" s="495"/>
      <c r="AD68" s="495"/>
      <c r="AE68" s="495"/>
      <c r="AF68" s="495"/>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B696"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tabSelected="1" zoomScalePageLayoutView="0" workbookViewId="0" topLeftCell="A43">
      <selection activeCell="G9" sqref="G9"/>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2022</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4">
        <v>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5"/>
      <c r="I9" s="10" t="s">
        <v>844</v>
      </c>
    </row>
    <row r="10" spans="2:9" ht="12.75" customHeight="1">
      <c r="B10" s="129">
        <v>2</v>
      </c>
      <c r="C10" s="640" t="s">
        <v>843</v>
      </c>
      <c r="D10" s="641"/>
      <c r="E10" s="642"/>
      <c r="F10" s="130" t="s">
        <v>259</v>
      </c>
      <c r="G10" s="245"/>
      <c r="I10" s="215" t="s">
        <v>842</v>
      </c>
    </row>
    <row r="11" spans="2:9" ht="12.75" customHeight="1">
      <c r="B11" s="129">
        <v>3</v>
      </c>
      <c r="C11" s="640" t="s">
        <v>841</v>
      </c>
      <c r="D11" s="641"/>
      <c r="E11" s="642"/>
      <c r="F11" s="133" t="s">
        <v>213</v>
      </c>
      <c r="G11" s="245"/>
      <c r="I11" s="215" t="s">
        <v>840</v>
      </c>
    </row>
    <row r="12" spans="2:9" ht="12.75" customHeight="1">
      <c r="B12" s="129">
        <v>4</v>
      </c>
      <c r="C12" s="640" t="s">
        <v>689</v>
      </c>
      <c r="D12" s="641"/>
      <c r="E12" s="642"/>
      <c r="F12" s="133" t="s">
        <v>257</v>
      </c>
      <c r="G12" s="245"/>
      <c r="I12" s="228" t="s">
        <v>839</v>
      </c>
    </row>
    <row r="13" spans="2:9" ht="24.75" customHeight="1">
      <c r="B13" s="129">
        <v>5</v>
      </c>
      <c r="C13" s="640" t="s">
        <v>838</v>
      </c>
      <c r="D13" s="641"/>
      <c r="E13" s="642"/>
      <c r="F13" s="133" t="s">
        <v>256</v>
      </c>
      <c r="G13" s="245"/>
      <c r="I13" s="10" t="s">
        <v>837</v>
      </c>
    </row>
    <row r="14" spans="2:9" ht="12.75" customHeight="1">
      <c r="B14" s="129">
        <v>6</v>
      </c>
      <c r="C14" s="640" t="s">
        <v>836</v>
      </c>
      <c r="D14" s="641"/>
      <c r="E14" s="642"/>
      <c r="F14" s="133" t="s">
        <v>254</v>
      </c>
      <c r="G14" s="245"/>
      <c r="I14" s="215" t="s">
        <v>835</v>
      </c>
    </row>
    <row r="15" spans="2:9" ht="24.75" customHeight="1">
      <c r="B15" s="129">
        <v>7</v>
      </c>
      <c r="C15" s="640" t="s">
        <v>258</v>
      </c>
      <c r="D15" s="641"/>
      <c r="E15" s="642"/>
      <c r="F15" s="130" t="s">
        <v>252</v>
      </c>
      <c r="G15" s="245"/>
      <c r="I15" s="10" t="s">
        <v>834</v>
      </c>
    </row>
    <row r="16" spans="2:9" ht="24.75" customHeight="1">
      <c r="B16" s="129">
        <v>8</v>
      </c>
      <c r="C16" s="640" t="s">
        <v>833</v>
      </c>
      <c r="D16" s="641"/>
      <c r="E16" s="642"/>
      <c r="F16" s="130" t="s">
        <v>688</v>
      </c>
      <c r="G16" s="245"/>
      <c r="I16" s="10" t="s">
        <v>832</v>
      </c>
    </row>
    <row r="17" spans="2:9" ht="15.75" customHeight="1">
      <c r="B17" s="129">
        <v>9</v>
      </c>
      <c r="C17" s="640" t="s">
        <v>831</v>
      </c>
      <c r="D17" s="641"/>
      <c r="E17" s="642"/>
      <c r="F17" s="130">
        <v>11</v>
      </c>
      <c r="G17" s="245"/>
      <c r="I17" s="215" t="s">
        <v>830</v>
      </c>
    </row>
    <row r="18" spans="2:9" ht="24.75" customHeight="1">
      <c r="B18" s="129">
        <v>10</v>
      </c>
      <c r="C18" s="640" t="s">
        <v>255</v>
      </c>
      <c r="D18" s="641"/>
      <c r="E18" s="642"/>
      <c r="F18" s="130" t="s">
        <v>829</v>
      </c>
      <c r="G18" s="245"/>
      <c r="I18" s="10" t="s">
        <v>828</v>
      </c>
    </row>
    <row r="19" spans="2:9" ht="13.5" customHeight="1">
      <c r="B19" s="129">
        <v>11</v>
      </c>
      <c r="C19" s="640" t="s">
        <v>253</v>
      </c>
      <c r="D19" s="641"/>
      <c r="E19" s="642"/>
      <c r="F19" s="130">
        <v>13</v>
      </c>
      <c r="G19" s="245"/>
      <c r="I19" s="215" t="s">
        <v>827</v>
      </c>
    </row>
    <row r="20" spans="2:9" ht="13.5" customHeight="1">
      <c r="B20" s="129">
        <v>12</v>
      </c>
      <c r="C20" s="640" t="s">
        <v>826</v>
      </c>
      <c r="D20" s="641"/>
      <c r="E20" s="642"/>
      <c r="F20" s="130">
        <v>14</v>
      </c>
      <c r="G20" s="245"/>
      <c r="I20" s="215" t="s">
        <v>825</v>
      </c>
    </row>
    <row r="21" spans="2:9" ht="13.5" customHeight="1">
      <c r="B21" s="129">
        <v>13</v>
      </c>
      <c r="C21" s="640" t="s">
        <v>251</v>
      </c>
      <c r="D21" s="641"/>
      <c r="E21" s="642"/>
      <c r="F21" s="130">
        <v>15</v>
      </c>
      <c r="G21" s="245"/>
      <c r="I21" s="215" t="s">
        <v>824</v>
      </c>
    </row>
    <row r="22" spans="2:9" ht="24.75" customHeight="1">
      <c r="B22" s="129">
        <v>14</v>
      </c>
      <c r="C22" s="640" t="s">
        <v>823</v>
      </c>
      <c r="D22" s="641"/>
      <c r="E22" s="642"/>
      <c r="F22" s="130">
        <v>16</v>
      </c>
      <c r="G22" s="245"/>
      <c r="I22" s="10" t="s">
        <v>822</v>
      </c>
    </row>
    <row r="23" spans="2:9" ht="24.75" customHeight="1">
      <c r="B23" s="129">
        <v>15</v>
      </c>
      <c r="C23" s="640" t="s">
        <v>687</v>
      </c>
      <c r="D23" s="641"/>
      <c r="E23" s="642"/>
      <c r="F23" s="130">
        <v>17</v>
      </c>
      <c r="G23" s="245"/>
      <c r="I23" s="10" t="s">
        <v>821</v>
      </c>
    </row>
    <row r="24" spans="2:9" ht="15.75" customHeight="1">
      <c r="B24" s="129">
        <v>16</v>
      </c>
      <c r="C24" s="640" t="s">
        <v>820</v>
      </c>
      <c r="D24" s="641"/>
      <c r="E24" s="642"/>
      <c r="F24" s="130">
        <v>18</v>
      </c>
      <c r="G24" s="245"/>
      <c r="I24" s="215" t="s">
        <v>819</v>
      </c>
    </row>
    <row r="25" spans="2:9" ht="15.75" customHeight="1">
      <c r="B25" s="129">
        <v>17</v>
      </c>
      <c r="C25" s="640" t="s">
        <v>818</v>
      </c>
      <c r="D25" s="641"/>
      <c r="E25" s="642"/>
      <c r="F25" s="130">
        <v>19</v>
      </c>
      <c r="G25" s="245"/>
      <c r="I25" s="215" t="s">
        <v>817</v>
      </c>
    </row>
    <row r="26" spans="2:9" ht="24.75" customHeight="1">
      <c r="B26" s="129">
        <v>18</v>
      </c>
      <c r="C26" s="640" t="s">
        <v>250</v>
      </c>
      <c r="D26" s="641"/>
      <c r="E26" s="642"/>
      <c r="F26" s="130">
        <v>20</v>
      </c>
      <c r="G26" s="245"/>
      <c r="I26" s="10" t="s">
        <v>816</v>
      </c>
    </row>
    <row r="27" spans="2:9" ht="24.75" customHeight="1">
      <c r="B27" s="129">
        <v>19</v>
      </c>
      <c r="C27" s="640" t="s">
        <v>249</v>
      </c>
      <c r="D27" s="641"/>
      <c r="E27" s="642"/>
      <c r="F27" s="130">
        <v>21</v>
      </c>
      <c r="G27" s="245"/>
      <c r="I27" s="10" t="s">
        <v>815</v>
      </c>
    </row>
    <row r="28" spans="2:9" ht="24.75" customHeight="1">
      <c r="B28" s="129">
        <v>20</v>
      </c>
      <c r="C28" s="640" t="s">
        <v>248</v>
      </c>
      <c r="D28" s="641"/>
      <c r="E28" s="642"/>
      <c r="F28" s="130">
        <v>22</v>
      </c>
      <c r="G28" s="245"/>
      <c r="I28" s="10" t="s">
        <v>814</v>
      </c>
    </row>
    <row r="29" spans="2:9" ht="13.5" customHeight="1">
      <c r="B29" s="129">
        <v>21</v>
      </c>
      <c r="C29" s="640" t="s">
        <v>813</v>
      </c>
      <c r="D29" s="641"/>
      <c r="E29" s="642"/>
      <c r="F29" s="130">
        <v>23</v>
      </c>
      <c r="G29" s="245"/>
      <c r="I29" s="215" t="s">
        <v>812</v>
      </c>
    </row>
    <row r="30" spans="2:9" ht="13.5" customHeight="1">
      <c r="B30" s="129">
        <v>22</v>
      </c>
      <c r="C30" s="640" t="s">
        <v>247</v>
      </c>
      <c r="D30" s="641"/>
      <c r="E30" s="642"/>
      <c r="F30" s="130">
        <v>24</v>
      </c>
      <c r="G30" s="245"/>
      <c r="I30" s="215" t="s">
        <v>811</v>
      </c>
    </row>
    <row r="31" spans="2:9" ht="13.5" customHeight="1">
      <c r="B31" s="129">
        <v>23</v>
      </c>
      <c r="C31" s="640" t="s">
        <v>246</v>
      </c>
      <c r="D31" s="641"/>
      <c r="E31" s="642"/>
      <c r="F31" s="130">
        <v>25</v>
      </c>
      <c r="G31" s="245"/>
      <c r="I31" s="215" t="s">
        <v>810</v>
      </c>
    </row>
    <row r="32" spans="2:9" ht="24.75" customHeight="1">
      <c r="B32" s="129">
        <v>24</v>
      </c>
      <c r="C32" s="640" t="s">
        <v>809</v>
      </c>
      <c r="D32" s="641"/>
      <c r="E32" s="642"/>
      <c r="F32" s="130">
        <v>26</v>
      </c>
      <c r="G32" s="245"/>
      <c r="I32" s="10" t="s">
        <v>808</v>
      </c>
    </row>
    <row r="33" spans="2:9" ht="12.75" customHeight="1">
      <c r="B33" s="129">
        <v>25</v>
      </c>
      <c r="C33" s="640" t="s">
        <v>807</v>
      </c>
      <c r="D33" s="641"/>
      <c r="E33" s="642"/>
      <c r="F33" s="130">
        <v>27</v>
      </c>
      <c r="G33" s="245"/>
      <c r="I33" s="215" t="s">
        <v>806</v>
      </c>
    </row>
    <row r="34" spans="2:9" ht="12.75" customHeight="1">
      <c r="B34" s="129">
        <v>26</v>
      </c>
      <c r="C34" s="640" t="s">
        <v>805</v>
      </c>
      <c r="D34" s="641"/>
      <c r="E34" s="642"/>
      <c r="F34" s="130">
        <v>28</v>
      </c>
      <c r="G34" s="245"/>
      <c r="I34" s="215" t="s">
        <v>804</v>
      </c>
    </row>
    <row r="35" spans="2:9" ht="12.75" customHeight="1">
      <c r="B35" s="129">
        <v>27</v>
      </c>
      <c r="C35" s="640" t="s">
        <v>803</v>
      </c>
      <c r="D35" s="641"/>
      <c r="E35" s="642"/>
      <c r="F35" s="130">
        <v>29</v>
      </c>
      <c r="G35" s="245"/>
      <c r="I35" s="215" t="s">
        <v>802</v>
      </c>
    </row>
    <row r="36" spans="2:9" ht="37.5" customHeight="1">
      <c r="B36" s="129">
        <v>28</v>
      </c>
      <c r="C36" s="640" t="s">
        <v>852</v>
      </c>
      <c r="D36" s="641"/>
      <c r="E36" s="642"/>
      <c r="F36" s="130">
        <v>30</v>
      </c>
      <c r="G36" s="245"/>
      <c r="I36" s="10" t="s">
        <v>801</v>
      </c>
    </row>
    <row r="37" spans="2:9" ht="23.25" customHeight="1">
      <c r="B37" s="129">
        <v>29</v>
      </c>
      <c r="C37" s="640" t="s">
        <v>800</v>
      </c>
      <c r="D37" s="641"/>
      <c r="E37" s="642"/>
      <c r="F37" s="130">
        <v>31</v>
      </c>
      <c r="G37" s="245"/>
      <c r="I37" s="10" t="s">
        <v>799</v>
      </c>
    </row>
    <row r="38" spans="2:9" ht="13.5" customHeight="1">
      <c r="B38" s="129">
        <v>30</v>
      </c>
      <c r="C38" s="640" t="s">
        <v>245</v>
      </c>
      <c r="D38" s="641"/>
      <c r="E38" s="642"/>
      <c r="F38" s="130" t="s">
        <v>468</v>
      </c>
      <c r="G38" s="245"/>
      <c r="I38" s="215" t="s">
        <v>798</v>
      </c>
    </row>
    <row r="39" spans="2:9" ht="13.5" customHeight="1">
      <c r="B39" s="129">
        <v>31</v>
      </c>
      <c r="C39" s="640" t="s">
        <v>287</v>
      </c>
      <c r="D39" s="641"/>
      <c r="E39" s="642"/>
      <c r="F39" s="130">
        <v>33</v>
      </c>
      <c r="G39" s="245"/>
      <c r="I39" s="227" t="s">
        <v>797</v>
      </c>
    </row>
    <row r="40" spans="2:9" ht="33" customHeight="1">
      <c r="B40" s="129">
        <v>32</v>
      </c>
      <c r="C40" s="640" t="s">
        <v>796</v>
      </c>
      <c r="D40" s="641"/>
      <c r="E40" s="642"/>
      <c r="F40" s="130">
        <v>34</v>
      </c>
      <c r="G40" s="245"/>
      <c r="I40" s="10" t="s">
        <v>795</v>
      </c>
    </row>
    <row r="41" spans="2:9" ht="33" customHeight="1">
      <c r="B41" s="129">
        <v>33</v>
      </c>
      <c r="C41" s="640" t="s">
        <v>794</v>
      </c>
      <c r="D41" s="641"/>
      <c r="E41" s="642"/>
      <c r="F41" s="130">
        <v>35</v>
      </c>
      <c r="G41" s="245"/>
      <c r="I41" s="10" t="s">
        <v>793</v>
      </c>
    </row>
    <row r="42" spans="2:9" ht="23.25" customHeight="1">
      <c r="B42" s="129">
        <v>34</v>
      </c>
      <c r="C42" s="640" t="s">
        <v>792</v>
      </c>
      <c r="D42" s="641"/>
      <c r="E42" s="642"/>
      <c r="F42" s="130" t="s">
        <v>80</v>
      </c>
      <c r="G42" s="245"/>
      <c r="I42" s="10" t="s">
        <v>791</v>
      </c>
    </row>
    <row r="43" spans="2:9" ht="14.25" customHeight="1">
      <c r="B43" s="129">
        <v>35</v>
      </c>
      <c r="C43" s="640" t="s">
        <v>790</v>
      </c>
      <c r="D43" s="641"/>
      <c r="E43" s="642"/>
      <c r="F43" s="130">
        <v>37</v>
      </c>
      <c r="G43" s="245"/>
      <c r="I43" s="215" t="s">
        <v>789</v>
      </c>
    </row>
    <row r="44" spans="2:9" ht="12.75" customHeight="1">
      <c r="B44" s="129">
        <v>36</v>
      </c>
      <c r="C44" s="640" t="s">
        <v>855</v>
      </c>
      <c r="D44" s="641"/>
      <c r="E44" s="642"/>
      <c r="F44" s="130">
        <v>38</v>
      </c>
      <c r="G44" s="245"/>
      <c r="I44" s="10" t="s">
        <v>788</v>
      </c>
    </row>
    <row r="45" spans="2:9" ht="13.5" customHeight="1">
      <c r="B45" s="129">
        <v>37</v>
      </c>
      <c r="C45" s="640" t="s">
        <v>288</v>
      </c>
      <c r="D45" s="641"/>
      <c r="E45" s="642"/>
      <c r="F45" s="130">
        <v>39</v>
      </c>
      <c r="G45" s="245"/>
      <c r="I45" s="215" t="s">
        <v>787</v>
      </c>
    </row>
    <row r="46" spans="2:9" ht="13.5" customHeight="1">
      <c r="B46" s="134" t="s">
        <v>289</v>
      </c>
      <c r="C46" s="652" t="s">
        <v>290</v>
      </c>
      <c r="D46" s="653"/>
      <c r="E46" s="654"/>
      <c r="F46" s="130">
        <v>40</v>
      </c>
      <c r="G46" s="221">
        <f>G7+G8</f>
        <v>0</v>
      </c>
      <c r="H46" s="226">
        <f>G7+G8</f>
        <v>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5"/>
      <c r="I48" s="215" t="s">
        <v>783</v>
      </c>
    </row>
    <row r="49" spans="2:9" ht="12.75" customHeight="1">
      <c r="B49" s="129">
        <v>39</v>
      </c>
      <c r="C49" s="640" t="s">
        <v>854</v>
      </c>
      <c r="D49" s="641"/>
      <c r="E49" s="642"/>
      <c r="F49" s="130">
        <v>43</v>
      </c>
      <c r="G49" s="246"/>
      <c r="I49" s="10" t="s">
        <v>782</v>
      </c>
    </row>
    <row r="50" spans="2:9" ht="32.25" customHeight="1">
      <c r="B50" s="129">
        <v>40</v>
      </c>
      <c r="C50" s="640" t="s">
        <v>781</v>
      </c>
      <c r="D50" s="641"/>
      <c r="E50" s="642"/>
      <c r="F50" s="130">
        <v>44</v>
      </c>
      <c r="G50" s="246"/>
      <c r="I50" s="10" t="s">
        <v>780</v>
      </c>
    </row>
    <row r="51" spans="2:9" ht="32.25" customHeight="1">
      <c r="B51" s="129">
        <v>41</v>
      </c>
      <c r="C51" s="640" t="s">
        <v>779</v>
      </c>
      <c r="D51" s="641"/>
      <c r="E51" s="642"/>
      <c r="F51" s="130">
        <v>45</v>
      </c>
      <c r="G51" s="246"/>
      <c r="I51" s="10" t="s">
        <v>778</v>
      </c>
    </row>
    <row r="52" spans="2:9" ht="12.75" customHeight="1">
      <c r="B52" s="129">
        <v>42</v>
      </c>
      <c r="C52" s="640" t="s">
        <v>853</v>
      </c>
      <c r="D52" s="641"/>
      <c r="E52" s="642"/>
      <c r="F52" s="130">
        <v>46</v>
      </c>
      <c r="G52" s="246"/>
      <c r="I52" s="10" t="s">
        <v>777</v>
      </c>
    </row>
    <row r="53" spans="2:9" ht="13.5" customHeight="1">
      <c r="B53" s="129">
        <v>43</v>
      </c>
      <c r="C53" s="640" t="s">
        <v>292</v>
      </c>
      <c r="D53" s="641"/>
      <c r="E53" s="642"/>
      <c r="F53" s="130">
        <v>47</v>
      </c>
      <c r="G53" s="246"/>
      <c r="I53" s="215" t="s">
        <v>776</v>
      </c>
    </row>
    <row r="54" spans="2:9" ht="13.5" customHeight="1">
      <c r="B54" s="129">
        <v>44</v>
      </c>
      <c r="C54" s="640" t="s">
        <v>775</v>
      </c>
      <c r="D54" s="641"/>
      <c r="E54" s="642"/>
      <c r="F54" s="130">
        <v>48</v>
      </c>
      <c r="G54" s="246"/>
      <c r="I54" s="215" t="s">
        <v>774</v>
      </c>
    </row>
    <row r="55" spans="2:9" ht="13.5" customHeight="1">
      <c r="B55" s="134" t="s">
        <v>293</v>
      </c>
      <c r="C55" s="652" t="s">
        <v>773</v>
      </c>
      <c r="D55" s="653"/>
      <c r="E55" s="654"/>
      <c r="F55" s="130">
        <v>49</v>
      </c>
      <c r="G55" s="224">
        <f>G46-G47</f>
        <v>0</v>
      </c>
      <c r="H55" s="217"/>
      <c r="I55" s="223" t="s">
        <v>772</v>
      </c>
    </row>
    <row r="56" spans="2:9" ht="13.5" customHeight="1">
      <c r="B56" s="134" t="s">
        <v>294</v>
      </c>
      <c r="C56" s="652" t="s">
        <v>295</v>
      </c>
      <c r="D56" s="653"/>
      <c r="E56" s="654"/>
      <c r="F56" s="130">
        <v>50</v>
      </c>
      <c r="G56" s="222">
        <f>IF(G55&lt;0,0,G55*0.1)</f>
        <v>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5"/>
      <c r="I58" s="10" t="s">
        <v>768</v>
      </c>
    </row>
    <row r="59" spans="2:9" ht="23.25" customHeight="1">
      <c r="B59" s="129">
        <v>46</v>
      </c>
      <c r="C59" s="640" t="s">
        <v>767</v>
      </c>
      <c r="D59" s="641"/>
      <c r="E59" s="642"/>
      <c r="F59" s="130">
        <v>53</v>
      </c>
      <c r="G59" s="245"/>
      <c r="I59" s="10" t="s">
        <v>766</v>
      </c>
    </row>
    <row r="60" spans="2:9" ht="23.25" customHeight="1">
      <c r="B60" s="129">
        <v>47</v>
      </c>
      <c r="C60" s="640" t="s">
        <v>685</v>
      </c>
      <c r="D60" s="641"/>
      <c r="E60" s="642"/>
      <c r="F60" s="132">
        <v>54</v>
      </c>
      <c r="G60" s="245"/>
      <c r="I60" s="10" t="s">
        <v>765</v>
      </c>
    </row>
    <row r="61" spans="2:9" ht="13.5" customHeight="1">
      <c r="B61" s="129">
        <v>48</v>
      </c>
      <c r="C61" s="640" t="s">
        <v>764</v>
      </c>
      <c r="D61" s="641"/>
      <c r="E61" s="642"/>
      <c r="F61" s="132">
        <v>55</v>
      </c>
      <c r="G61" s="245"/>
      <c r="I61" s="215" t="s">
        <v>763</v>
      </c>
    </row>
    <row r="62" spans="2:9" ht="13.5" customHeight="1">
      <c r="B62" s="134" t="s">
        <v>298</v>
      </c>
      <c r="C62" s="652" t="s">
        <v>299</v>
      </c>
      <c r="D62" s="653"/>
      <c r="E62" s="654"/>
      <c r="F62" s="130">
        <v>56</v>
      </c>
      <c r="G62" s="221">
        <f>G56-G57</f>
        <v>0</v>
      </c>
      <c r="H62" s="217"/>
      <c r="I62" s="218" t="s">
        <v>762</v>
      </c>
    </row>
    <row r="63" spans="2:9" ht="13.5" customHeight="1">
      <c r="B63" s="129">
        <v>49</v>
      </c>
      <c r="C63" s="640" t="s">
        <v>684</v>
      </c>
      <c r="D63" s="641"/>
      <c r="E63" s="642"/>
      <c r="F63" s="130">
        <v>57</v>
      </c>
      <c r="G63" s="245"/>
      <c r="I63" s="215" t="s">
        <v>761</v>
      </c>
    </row>
    <row r="64" spans="2:9" ht="13.5" customHeight="1">
      <c r="B64" s="129">
        <v>50</v>
      </c>
      <c r="C64" s="640" t="s">
        <v>243</v>
      </c>
      <c r="D64" s="641"/>
      <c r="E64" s="642"/>
      <c r="F64" s="130">
        <v>58</v>
      </c>
      <c r="G64" s="246"/>
      <c r="I64" s="215" t="s">
        <v>760</v>
      </c>
    </row>
    <row r="65" spans="2:9" ht="13.5" customHeight="1">
      <c r="B65" s="129">
        <v>51</v>
      </c>
      <c r="C65" s="220" t="s">
        <v>759</v>
      </c>
      <c r="D65" s="129">
        <v>59</v>
      </c>
      <c r="E65" s="132"/>
      <c r="F65" s="130"/>
      <c r="G65" s="219">
        <f>G62-G63-G64</f>
        <v>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7"/>
      <c r="H67" s="217"/>
      <c r="I67" s="215" t="s">
        <v>756</v>
      </c>
    </row>
    <row r="68" spans="2:9" ht="14.25" customHeight="1">
      <c r="B68" s="129">
        <v>53</v>
      </c>
      <c r="C68" s="640" t="s">
        <v>302</v>
      </c>
      <c r="D68" s="641"/>
      <c r="E68" s="642"/>
      <c r="F68" s="130">
        <v>61</v>
      </c>
      <c r="G68" s="245"/>
      <c r="I68" s="215" t="s">
        <v>755</v>
      </c>
    </row>
    <row r="69" spans="2:9" ht="23.25" customHeight="1">
      <c r="B69" s="129">
        <v>54</v>
      </c>
      <c r="C69" s="640" t="s">
        <v>303</v>
      </c>
      <c r="D69" s="641"/>
      <c r="E69" s="642"/>
      <c r="F69" s="130">
        <v>62</v>
      </c>
      <c r="G69" s="246">
        <f>IF(G47&lt;0,-G47,0)</f>
        <v>0</v>
      </c>
      <c r="I69" s="131" t="s">
        <v>754</v>
      </c>
    </row>
    <row r="70" spans="2:9" ht="13.5" customHeight="1">
      <c r="B70" s="129">
        <v>55</v>
      </c>
      <c r="C70" s="640" t="s">
        <v>683</v>
      </c>
      <c r="D70" s="641"/>
      <c r="E70" s="642"/>
      <c r="F70" s="130">
        <v>63</v>
      </c>
      <c r="G70" s="246"/>
      <c r="I70" s="10" t="s">
        <v>753</v>
      </c>
    </row>
    <row r="71" spans="2:9" ht="23.25" customHeight="1">
      <c r="B71" s="129">
        <v>56</v>
      </c>
      <c r="C71" s="640" t="s">
        <v>752</v>
      </c>
      <c r="D71" s="641"/>
      <c r="E71" s="642"/>
      <c r="F71" s="130">
        <v>64</v>
      </c>
      <c r="G71" s="246"/>
      <c r="I71" s="10" t="s">
        <v>751</v>
      </c>
    </row>
    <row r="72" spans="2:9" ht="13.5" customHeight="1">
      <c r="B72" s="129">
        <v>57</v>
      </c>
      <c r="C72" s="640" t="s">
        <v>242</v>
      </c>
      <c r="D72" s="641"/>
      <c r="E72" s="642"/>
      <c r="F72" s="130">
        <v>65</v>
      </c>
      <c r="G72" s="216">
        <f>СПД!AB26</f>
        <v>3005333</v>
      </c>
      <c r="I72" s="215" t="s">
        <v>750</v>
      </c>
    </row>
    <row r="73" spans="2:9" ht="23.25" customHeight="1">
      <c r="B73" s="129">
        <v>58</v>
      </c>
      <c r="C73" s="640" t="s">
        <v>682</v>
      </c>
      <c r="D73" s="641"/>
      <c r="E73" s="642"/>
      <c r="F73" s="130">
        <v>66</v>
      </c>
      <c r="G73" s="246"/>
      <c r="I73" s="131" t="s">
        <v>749</v>
      </c>
    </row>
    <row r="74" spans="2:9" ht="23.25" customHeight="1">
      <c r="B74" s="129">
        <v>59</v>
      </c>
      <c r="C74" s="640" t="s">
        <v>681</v>
      </c>
      <c r="D74" s="641"/>
      <c r="E74" s="642"/>
      <c r="F74" s="130">
        <v>67</v>
      </c>
      <c r="G74" s="246"/>
      <c r="I74" s="10" t="s">
        <v>748</v>
      </c>
    </row>
    <row r="75" spans="2:9" ht="23.25" customHeight="1">
      <c r="B75" s="129">
        <v>60</v>
      </c>
      <c r="C75" s="640" t="s">
        <v>747</v>
      </c>
      <c r="D75" s="641"/>
      <c r="E75" s="642"/>
      <c r="F75" s="130">
        <v>68</v>
      </c>
      <c r="G75" s="246"/>
      <c r="I75" s="10" t="s">
        <v>746</v>
      </c>
    </row>
    <row r="76" spans="2:9" ht="23.25" customHeight="1">
      <c r="B76" s="129">
        <v>61</v>
      </c>
      <c r="C76" s="640" t="s">
        <v>745</v>
      </c>
      <c r="D76" s="641"/>
      <c r="E76" s="642"/>
      <c r="F76" s="130">
        <v>69</v>
      </c>
      <c r="G76" s="246"/>
      <c r="I76" s="10" t="s">
        <v>744</v>
      </c>
    </row>
    <row r="77" spans="2:9" ht="23.25" customHeight="1">
      <c r="B77" s="129">
        <v>62</v>
      </c>
      <c r="C77" s="640" t="s">
        <v>743</v>
      </c>
      <c r="D77" s="641"/>
      <c r="E77" s="642"/>
      <c r="F77" s="130">
        <v>70</v>
      </c>
      <c r="G77" s="246"/>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28.02.</v>
      </c>
      <c r="E80" s="649"/>
      <c r="F80" s="650" t="str">
        <f>Насловна!I21</f>
        <v>2023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Благица Филипоска</v>
      </c>
      <c r="C83" s="639"/>
      <c r="D83" s="212"/>
      <c r="E83" s="211" t="s">
        <v>304</v>
      </c>
      <c r="F83" s="211"/>
      <c r="G83" s="248"/>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Blagica Filiposka</cp:lastModifiedBy>
  <cp:lastPrinted>2023-02-23T09:35:01Z</cp:lastPrinted>
  <dcterms:created xsi:type="dcterms:W3CDTF">2013-01-23T21:41:33Z</dcterms:created>
  <dcterms:modified xsi:type="dcterms:W3CDTF">2023-02-23T09:35:14Z</dcterms:modified>
  <cp:category/>
  <cp:version/>
  <cp:contentType/>
  <cp:contentStatus/>
</cp:coreProperties>
</file>